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ONTABILIDAD\Desktop\INFORMACIÓN BASES DE DATOS PROYECTOS\"/>
    </mc:Choice>
  </mc:AlternateContent>
  <xr:revisionPtr revIDLastSave="0" documentId="13_ncr:1_{140CA85D-6D4A-4D32-A4F3-3AC0EFE27DD3}" xr6:coauthVersionLast="47" xr6:coauthVersionMax="47" xr10:uidLastSave="{00000000-0000-0000-0000-000000000000}"/>
  <bookViews>
    <workbookView xWindow="-120" yWindow="-120" windowWidth="29040" windowHeight="15720" xr2:uid="{00000000-000D-0000-FFFF-FFFF00000000}"/>
  </bookViews>
  <sheets>
    <sheet name="HOJA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4" i="1" l="1"/>
  <c r="E152" i="1"/>
  <c r="E98" i="1"/>
  <c r="E90" i="1"/>
  <c r="E53" i="1"/>
  <c r="E39" i="1"/>
  <c r="E27" i="1"/>
  <c r="E25" i="1"/>
  <c r="E17" i="1"/>
  <c r="E15" i="1"/>
  <c r="E234" i="1" s="1"/>
  <c r="D69" i="1"/>
  <c r="D68" i="1"/>
  <c r="D11" i="1"/>
  <c r="D8" i="1"/>
</calcChain>
</file>

<file path=xl/sharedStrings.xml><?xml version="1.0" encoding="utf-8"?>
<sst xmlns="http://schemas.openxmlformats.org/spreadsheetml/2006/main" count="1147" uniqueCount="720">
  <si>
    <t>CODIGO PROYECTO</t>
  </si>
  <si>
    <t>NOMBRE DEL PROYECTO</t>
  </si>
  <si>
    <t>OBJETO DEL PROYECTO</t>
  </si>
  <si>
    <t>FNE-0001</t>
  </si>
  <si>
    <t>IMPLANTACION DE UN LABORATORIO DE SERVICIOS GEMOLOGICOS</t>
  </si>
  <si>
    <t>Promover y generar capacidades tecnológicas para el mejoramiento continuo de la productividad, calidad y competitividad de las empresas del sector de la esmeralda, a través de la permanente integración con el sectopr empresarial y una oferta de servicios tecnologicos, capacitación, investigación, asistencia, certificación y desarrollo tecnológico.</t>
  </si>
  <si>
    <t>FNE-0002</t>
  </si>
  <si>
    <t>PLAN DE CAPACITACIÓN PARA LOS COMERCIANTES DE ESMERALDAS</t>
  </si>
  <si>
    <t>Iniciar  un proceso de cambio de actitud de los comerciantes de esmeraldas, mejorar los conocimientos básicos para la venta y comercialización de la esmeralda, mejorar su relación con los compradores ofreciendo una venta más profesional, brindar servicio al cliente, mejorar las prácticas de negociación y contar con herramientas para el desempeño de su labor</t>
  </si>
  <si>
    <t>FNE-0003</t>
  </si>
  <si>
    <t>ELABORACION DE LA IDEA Y ARQUITECTURA DE MARCA PARA LAS ESMERALDAS DE COLOMBIA</t>
  </si>
  <si>
    <t>Crear una idea de comunicación inspiradora y duradera para las esmeraldas con el fin de convertirlas en una marca de prestigio internacional. Crear un concepto rector que mejore los índice de compra y posicionamiento de la esmeralda colombiana en el mercado internacional  (Primera fase: concepto de marca)</t>
  </si>
  <si>
    <t>FNE-0004</t>
  </si>
  <si>
    <t xml:space="preserve">DOTACION  MATERIAL DIDACTICO , MOBILIARIO, LABORATORIOS EQUIPOS Y ADECUACION DE LAS SALAS DE SISTEMAS Y LABORATORIOS PARA EL COLEGIO TECNICO AGROINDUSTRIAL DEL CORREGIMIENTO DE ZULIA, MARIPI, BOYACA. </t>
  </si>
  <si>
    <t xml:space="preserve">Mejorar la calidad de educación y ampliar la cobertura en el corregimiento de Zulia, Maripí-Boyacá, para que los jóvenes de esta región tengan alternativas diferentes al trabajo en la explotación minera de esmeraldas. </t>
  </si>
  <si>
    <t>FNE-0005</t>
  </si>
  <si>
    <t>MEJORAMIENTO PLANTA FISICA DE LA E.S.E. CENTRO DE SALUD EDGAR ALONSO PULIDO SOLANO DEL MUNICIPIO DE PAUNA BOYACA, ETAPAS B Y C</t>
  </si>
  <si>
    <t>Construir la infraestructura física bajo la norma sanitaria y de sismo resistencia, de acuerdo con las exigencias de la Ley 400 de 1997 y Decreto 33 de 1998. Mejorar los procesos administrativos y asistenciales con criterios de calidad, tiempos y espacios, para todos los usuarios de la región minera de Boyacá,</t>
  </si>
  <si>
    <t>FNE-0006</t>
  </si>
  <si>
    <t>PUESTA EN MARCHA DEL LABORATORIO COLOMBIANO DE SERVICIOS GEMOLOGICOS</t>
  </si>
  <si>
    <t>Identificación, certificación, análisis e investigación técnica y científica de las esmeraldas.</t>
  </si>
  <si>
    <t>FNE-0007</t>
  </si>
  <si>
    <t>ARMONIZACION DE LOS REPORTES DE ESMERALDAS A NIVEL MUNDIAL</t>
  </si>
  <si>
    <t xml:space="preserve">Mostrar ante los Laboratorios y Gemólogos que asisten a la reunión de laboratorios Tucson, Feb-08-09 en el Tucson Convention Center- Cochise Run. Una serie de diferencias encontradas en los reportes que realizan dichos laboratorios de identificación y cuantificación, a los tratamientos de embellecimientos que se practican a las gemas colombianas </t>
  </si>
  <si>
    <t>FNE-0008</t>
  </si>
  <si>
    <t xml:space="preserve">PROMOCION DE LAS ESMERALDAS COLOMBIANAS - PARTICIPACION DE FEDESMERALDAS EN LA FERIA DE LAS COLONIAS-CORFERIAS </t>
  </si>
  <si>
    <t>Promocionar la esmeralda colombiana a traves de la participación en eventos, que permitan fortalecer e incrementar la competitividad y la eficacia de la industria de las esmeraldas colombianas</t>
  </si>
  <si>
    <t>FNE-0009</t>
  </si>
  <si>
    <t>PARTICIPACION DE FEDESMERALDAS EN PUBLICACION ESPECIAL DEL DIARIO  LA REPUBLICA CON INFORMACION ECONOMICA Y ESTADISTICA DEL SUBSECTOR DE LAS ESMERALDAS</t>
  </si>
  <si>
    <t xml:space="preserve">Apoyo periodístico, diseño, diagramación e impresión en el Diario La República de la revista "El Guardián de los Suelos" que contiene información sobre los diferentes frentes de trabajo de Ingeominas y el potencial esmeraldífero. </t>
  </si>
  <si>
    <t>FNE-0010</t>
  </si>
  <si>
    <t>VIDEO INSTITUCIONAL Y PROMOCIONAL DE LA FEDERACION  NACIONAL DE ESMERALDAS DE COLOMBIA-FEDESMERALDAS</t>
  </si>
  <si>
    <t>Comunicar y difundir la labor, la misión y los objetivos de la Federación Nacional de Esmeraldas a través de un video institucional y promocional</t>
  </si>
  <si>
    <t>FNE-0011</t>
  </si>
  <si>
    <t>REVISTA FEDESMERALDAS AL DIA 2009</t>
  </si>
  <si>
    <t xml:space="preserve">Comunicar y difundir las políticas mineras, las inversiones y las tendencias de crecimiento del sector de las esmeraldas, además de los avances tecnológicos e investigación en Gemología, Geología y Comercio de la esmeralda colombiana, a través de una revista de edición Impresa y edición virtual. </t>
  </si>
  <si>
    <t>FNE-0012</t>
  </si>
  <si>
    <t xml:space="preserve">CONSTRUCCION COLEGIO CONCHA MEDINA DE SILVA </t>
  </si>
  <si>
    <t>Construcción, adecuación y mejoramiento de las instalaciones educativas del colegio  "Concha Medina de Silva" ubicado en la vereda de Sabripa de influencia en los sectores mineros de Matecafe, Matefique, Las Palomas, El Higuerón y todo el sector de explotación esmeraldífera del municipio de Muzo y zona de influencia de Quipama.</t>
  </si>
  <si>
    <t>FNE-0013</t>
  </si>
  <si>
    <t>MEJORAMIENTO DE LAS CONDICIONES DE VIDA DE LOS HABITANTES DE MUZO Y SAN PABLO DE BORBUR-CONVENIO 0IM-ICBF</t>
  </si>
  <si>
    <t>Aunar esfuerzos para desarrollar el Proyecto denominado fortalecimiento familiar para mejorar las condiciones de vida de las comunidades de las zonas esmeraldífera de los municipios de Muzo y San Pablo de Borbur del Dpto de Boyacá</t>
  </si>
  <si>
    <t>FNE-0014</t>
  </si>
  <si>
    <t>CREACION DE UN CENTRO PILOTO DE SALVAMENTO MINERO EN EL MUNICIPIO DE MUZO- BOYACA</t>
  </si>
  <si>
    <t>Aunar esfuerzos humanos, administrativos, técnicos logísticos y económicos para garantizar el funcionamiento del centro de capacitación, prevención y salvamento minero del Occidente del Dpto de Boyacá que se sujetará a las normas y procedimientos legales y ténicos que establezca Ingeominas.</t>
  </si>
  <si>
    <t>FNE-0015</t>
  </si>
  <si>
    <t>IDENTIFICACION Y SELECCIÓN TECNICO-CIENTIFICA DE SUSTANCIAS USADAS PARA TRATAMIENTO DE ESMERALDAS Y ESTUDIO DE SU COMPORTAMIENTO ANTE AGENTES DE DETERIORO. FASE I</t>
  </si>
  <si>
    <t>Identificación y estudio de los tratamientos con aceite o resina, que mejoran la presentación de la esmeralda determinando sus caracteristicas fisicas, la acción de agentes de deterioro, así como posibles sustancias adecuadas para su limpieza</t>
  </si>
  <si>
    <t>FNE-0016</t>
  </si>
  <si>
    <t>PROMOCION DE LA ESMERALDA COLOMBIANA -PARTICIPACION DE FEDESMERALDAS EN LA V FERIA INTERNACIONAL MINERA, EN LA CIUDAD DE MEDELLIN. 2009</t>
  </si>
  <si>
    <t xml:space="preserve">Promocionar la Esmeralda Colombiana, a través de la participacion en eventos, que permitan incentivar la comercialización de la esmeralda colombiana. </t>
  </si>
  <si>
    <t>FNE-0017</t>
  </si>
  <si>
    <t>PROMOCION INTERNACIONAL DE LA ESMERALDA COLOMBIANA -PROMOVER Y PROMOCIONAR LA ESMERALDA COLOMBIANA EN EL MERCADO MAS IMPORTANTE A NIVEL MUNDIAL HONG KONG - CHINA 2009</t>
  </si>
  <si>
    <t>Posicionar  la Esmeralda Colombiana  y la empresa del pais como alternativa de calidad y prestigio en el mercado internacional de la joyería reunido en el evento de comercialización mas importante del mundo</t>
  </si>
  <si>
    <t>FNE-0018</t>
  </si>
  <si>
    <t>CUBRIMIENTO Y DIVULGACION EN MEDIOS DE COMUNICACIÓN DE LOS EVENTOS, ACTIVIDADES Y PROYECTOS QUE DESARROLLA FEDESMERALDAS</t>
  </si>
  <si>
    <t xml:space="preserve">Difundir en medios de comunicación los distintos proyectos y eventos que desarrolla la Federación Nacional de Esmeraldas de Colombia en pro de la industria de la esmeralda y el desarrollo social de la población en las zonas esmeraldíferas  </t>
  </si>
  <si>
    <t>FNE-0019</t>
  </si>
  <si>
    <t xml:space="preserve">ADECUACION Y DONACION DE EQUIPOS AUDIOVISUALES Y DE COMPUTO, MUEBLES Y ENSERES PARA UN SALON DENOMINADO "SALON ESMERALDA", ADEMAS DE CAPACITACIÓN EN CONVENIO CON EL SERVICIO DE APRENDIZAJE SENA- CENTRO DE MATERIALES Y ENSAYOS PARA LOS COMERCIANTES, TALLADORES Y PROVEEDORES DE ESMERALDAS COLOMBIANAS. </t>
  </si>
  <si>
    <t xml:space="preserve">Adecuar y donar un aula (Salón Esmeralda) de la sede del Servicio Nacional de Aprendizaje SENA - Centro de Mmateriales y Ensayos que ha sido asignada para los Comerciantes. Talladores y proveedores de Esmeraldas de Colombia. </t>
  </si>
  <si>
    <t>FNE-0020</t>
  </si>
  <si>
    <t xml:space="preserve">PARTICIPACION DE FEDESMERALDAS EN LA REUNION ANUAL DE LABORATORIOS DE GEMOLOGIA QUE SE REALIZARA EN TUSON, EEUU DEL 31 AL O7 DE FEBRERO DE 2010 CON EL GILC (COMITÉ DE ARMONIZACION DE LABORATORIOS DE GEMOLOGIA) ICA  Y LA AGTA. </t>
  </si>
  <si>
    <t>Representar a Colombia en la reunión anual que realiza la ICA (International Color Association) con los miembros del Comité de armonización de los laboratorios de Gemología, los representantes de los Laboratorios de Gemología más importantes del mundo y los representantes de las principales asociaciones de comerciantes de piedras preciosas como la AGTA en Tucson , Estados Unidos.</t>
  </si>
  <si>
    <t>FNE-0021</t>
  </si>
  <si>
    <t>PROMOCION Y COMERCIALIZACION DE LA ESMERALDA COLOMBIANA, PARTICIPACION DE ASOCOESMERAL EN LA FERIA EXPOJOYAS QUE SE LLEVARA A CABO EN LA CIUDAD DE CARTAGENA DEL 30 DE MARZO AL 4 DE ABRIL. 2010</t>
  </si>
  <si>
    <t>Promocionar y comercializar la esmeralda Colombiana en eventos de carácter nacional</t>
  </si>
  <si>
    <t>FNE-0022</t>
  </si>
  <si>
    <t>FORTALECER LA COMPETITIVIDAD DEL SECTOR, A TRAVES DE LA ASESORIA, FORMULACION, REVISION Y ELABORACION DE PROYECTOS QUE ATIENDAN LAS NECESIDADES ESPECIFICAS DEL SECTOR COMO UN APOYO DIRECTO A LOS GREMIOS</t>
  </si>
  <si>
    <t>Promover el desarrollo del sector a través de asistencia técnica especializada en la formulación, revisión y elaboración de los proyectos propuestos por el gremio.</t>
  </si>
  <si>
    <t>FNE-0023</t>
  </si>
  <si>
    <t>PARTICIPACION DE FEDESMERALDAS EN LA EXPOSICION MUNDIAL" EXPO SHANGHAI 2010" (MEJOR CIUDAD, MEJOR VIDA) 2.010</t>
  </si>
  <si>
    <t xml:space="preserve">Contribuir a la promoción en la feria internacional Expo Shanghai 2010 de los rasgos más característicos de Colombia entre los cuales se encuentra la Esmeralda Colombiana </t>
  </si>
  <si>
    <t>FNE-0024</t>
  </si>
  <si>
    <t xml:space="preserve">PROMOCION DE LAS ESMERALDAS COLOMBIANAS - PARTICIPACION DE FEDESMERALDAS EN LA FERIA DE LAS COLONIAS 2010-CORFERIAS </t>
  </si>
  <si>
    <t>Promocionar la esmeralda colombiana a traves de la participación en eventos, que permitan fortalecer e incrementar la competitividad y la eficiencia de la industria de las esmeraldas colombianas</t>
  </si>
  <si>
    <t>FNE-0025</t>
  </si>
  <si>
    <t xml:space="preserve">PROMOCION DE LA ESMERALDA COLOMBIANA - PARTICIPACION DE FEDESMERALDAS EN LA FERIA MINERA 2010-CORFERIAS </t>
  </si>
  <si>
    <t>FNE-0026</t>
  </si>
  <si>
    <t>REVISTA FEDESMERALDAS AL DIA 2.010  (SEGUNDA EDICION)</t>
  </si>
  <si>
    <t>FNE-0027</t>
  </si>
  <si>
    <t>VIDEO INSTITUCIONAL Y PROMOCIONAL DE LA FEDERACION  NACIONAL DE ESMERALDAS DE COLOMBIA-FEDESMERALDAS  2010</t>
  </si>
  <si>
    <t>FNE-0028</t>
  </si>
  <si>
    <t>REFORZAMIENTO ESTRUCTURAL Y REORDENAMIENTO FISICO DE LA ESE CENTRO DE SALUD SAN PABLO DE BORBUR (2010)</t>
  </si>
  <si>
    <t>Continuar con el proceso de transformación y evolución del Hospital en una estructura de calidad equilibrada en todos sus aspectos que bajo perfil de IPS de baja complejidad, pueda seguir ofreciendo en las mejores condiciones humanas, técnicas, sociales y locativas los servicios de atención, promoción y prevención de las enfermedades</t>
  </si>
  <si>
    <t>FNE-0029</t>
  </si>
  <si>
    <t>PROMOCION  DE LA ESMERALDA COLOMBIANA -PARTICIPACION DE FEDESMERALDAS EN LA FERIA DEL HOGAR 2.010 -CORFERIAS"</t>
  </si>
  <si>
    <t>Promocionar  la Esmeralda Colombiana, a través de la participación de Fedesmeraldas en eventos que permitan fortalecer e incrementar la competividad y la eficiencia de la industria de las esmeraldas colombianas.</t>
  </si>
  <si>
    <t>FNE-0030</t>
  </si>
  <si>
    <t>PROMOCION INTERNACIONAL DE LA ESMERALDA COLOMBIANA -PROMOVER Y PROMOCIONAR LA ESMERALDA COLOMBIANA EN EL MERCADO MAS IMPORTANTE A NIVEL MUNDIAL HONG KONG - CHINA 2010</t>
  </si>
  <si>
    <t>Posicionar  la Esmeralda Colombiana  y la empresa del pais como alternativa de calidad y prestigio en el mercado internacional de la joyería reunido en el evento de comercialización mas importante del mundo "La Feria de Joyería y Piedras Preciosas de Hong Kong 2010"</t>
  </si>
  <si>
    <t>FNE-0031</t>
  </si>
  <si>
    <t>PROMOCION DE LA ESMERALDA COLOMBIANA -PARTICIPACION DE FEDESMERALDAS EN LA VI FERIA INTERNACIONAL MINERA, EN LA CIUDAD DE MEDELLIN 2010</t>
  </si>
  <si>
    <t>FNE-0032</t>
  </si>
  <si>
    <t>IDENTIFICACION Y SELECCIÓN TECNICO-CIENTIFICA DE SUSTANCIAS USADAS PARA TRATAMIENTO DE ESMERALDAS Y ESTUDIO DE SU COMPORTAMIENTO ANTE AGENTES DE DETERIORO (SEGUNDA FASE 2010)</t>
  </si>
  <si>
    <t>Carecterización  y estudio de los tratamientos con aceites o resina seleccionados  en la primera fase. Se estudiará la acción de agentes de deterioro, utilizando los instrumentos adquiridos en la fase anterior, se hará su seguimiento espectroscópico y se estudiarán las sustancias adecuadas para su limpieza.</t>
  </si>
  <si>
    <t>FNE-0033</t>
  </si>
  <si>
    <t>FERIA JOYART 2010 EN LA CIUDAD DE MEDELLIN</t>
  </si>
  <si>
    <t>Promocionar y comercializar la esmeralda Colombiana.</t>
  </si>
  <si>
    <t>FNE-0034</t>
  </si>
  <si>
    <t>ADQUISICION DE UN VEHICULO QUE PERMITA LA MOVILIZACION A LAS ZONAS ESMERALDIFERAS Y A LOS DISTINTOS FRENTES DE EJECUCIÓN DE LOS PROYECTOS QUE DESARROLLA LA FEDERACION NACIONAL DE ESMERALDAS. 2010</t>
  </si>
  <si>
    <t xml:space="preserve">Disponer de un vehículo 4x4 que facilite la movilización a las zonas esmeraldíferas y a los  frentes de ejecución de los proyectos que la Federación, con el apoyo de cada una de sus asociaciones desarrolla </t>
  </si>
  <si>
    <t>FNE-0035</t>
  </si>
  <si>
    <t>CONSTRUCCION DE AULAS DE APRENDIZAJE PARA LA AMPLIACION DEL COLEGIO DE EDUCACION BASICA Y MEDIA ACADEMICA  EN LOS SECTORES MINEROS DE SANTA BARBARA COSCUEZ, SAN PABLO DE BORBUR Y OTANCHE</t>
  </si>
  <si>
    <t xml:space="preserve">Apoyar el desarrollo social a traves del mejoramiento de las condiciones de vida de las comunidades de las zonas esmeraldiferas, con la construccioón de aulas de aprendizaje para la ampliación del Colegio de Educación Básica y Media Académica Santa Barbara ubicado en la inspeccón de Santa Barbara de influencia de los sectores mineros de Santa Barbara y Coscuez y todo el sector de explotación esmeraldifera del municipio de San Pablo de Borbur y la zona de influencia de Otanche </t>
  </si>
  <si>
    <t>FNE-0036</t>
  </si>
  <si>
    <t>GESTIÓN DE CALIDAD Y ACREDITACION DEL LABORATORIO CDTEC</t>
  </si>
  <si>
    <t>Lograr la certificación y/o acreditación del Laboratorio del CDTEC y mantener el sistema de calidad y su control a través del tiempo</t>
  </si>
  <si>
    <t>FNE-0037</t>
  </si>
  <si>
    <t>PARTICIPACION DE FEDESMERALDAS EN LA CONFERENCIA DE LA INDUSTRIA DE LAS PIEDRAS PRECIOSAS Y LABORATORIOS-SHOW DE TUCSON 2011.</t>
  </si>
  <si>
    <t>Defender, promocionar e incrementar la competitividad de la industria colombiana de las esmeraldas ante los retos de la industria de las piedras preciosas a nivel mundial en el marco del Show de Tucson en Arizona</t>
  </si>
  <si>
    <t>FNE-0038</t>
  </si>
  <si>
    <t>IDENTIFICACION Y SELECCIÓN TECNICO-CIENTIFICA DE SUSTANCIAS USADAS PARA TRATAMIENTO DE ESMERALDAS Y ESTUDIO DE SU COMPORTAMIENTO ANTE AGENTES DE DETERIORO (TERCERA  FASE 2011)</t>
  </si>
  <si>
    <t xml:space="preserve">Mejorar las características de los aceites seleccionado, anis e hinojo, especialmente viscosidad y color. Una vez logrado este paso, estudiar de nuevo la acción de los agentes de deterioro. El producto de mejor comportamiento será seleccionado para ser trabajado como parte final de la tercera fase, directamente en las esmeraldas, para estudiar su comportamieto al deterioro y duración en la gema. </t>
  </si>
  <si>
    <t>FNE-0039</t>
  </si>
  <si>
    <t>PROMOCION DE LA ESMERALDA COLOMBIANA -PARTICIPACION DE FEDESMERALDAS EN LA VII FERIA INTERNACIONAL MINERA, EN LA CIUDAD DE MEDELLIN 2011</t>
  </si>
  <si>
    <t>FNE-0040</t>
  </si>
  <si>
    <t>PROMOCION INTERNACIONAL DE LA ESMERALDA COLOMBIANA -PROMOVER Y PROMOCIONAR LA ESMERALDA COLOMBIANA EN EL MERCADO MAS IMPORTANTE A NIVEL MUNDIAL HONG KONG - CHINA 2011</t>
  </si>
  <si>
    <t>Promocionar la Esmeralda Colombiana en los mercados internacionales a través del trabajo mancomunado del gremio y los empresarios exportadores que asistirán al evento comercial de piedras  y joyería más importante del mundo (Show de Joyería de Hong Kong en Septiembre /11)  apoyando la consolidación y competitividad de la industria de la esmeralda colombiana representada en le subgremio que actualmente aporta los recursos de los cuales se nutre el F.N.E.</t>
  </si>
  <si>
    <t>FNE-0041</t>
  </si>
  <si>
    <t>REVISTA ESMERALDA 2011  (TERCERA PUBLICACION)</t>
  </si>
  <si>
    <t>FNE-0042</t>
  </si>
  <si>
    <t>PARTICIPACION PAIS EN GILC Y EL SHOW DE TUCSON ARIZONA 2012</t>
  </si>
  <si>
    <t>Defender el mercado de las esmeraldas colombianas ante informaciones que pueden perjudicar tanto el precio como el volumen de exportaciones de esmeraldas</t>
  </si>
  <si>
    <t>FNE-0043</t>
  </si>
  <si>
    <t xml:space="preserve">PROMOCION DE LA ESMERALDA COLOMBIANA- PARTICIPACION SALON DE LA MODA BOGOTA-CORFERIAS 2012 </t>
  </si>
  <si>
    <t>Promocionar la esmeralda colombiana , a través de la participacion en eventos que permitan fortalecer e incrementar la compettitividad y la eficiencia de la industria de las esmeraldas colombianas</t>
  </si>
  <si>
    <t>FNE-0044</t>
  </si>
  <si>
    <t>CARACTERIZACION TECNICO CIENTIFICA DE LAS ESMERALDAS COLOMBIANAS REFERENCIADAS POR ZONA Y POR MINA. FASE I. 2012</t>
  </si>
  <si>
    <t>Obtener una base de datos de las esmeraldas colombianas que contenga la información técnico -científica más completa posible, consiferando básicamente aspectos geológicos y geoquímicos, que permitan una caracterización exhaustiva de nuestra gema insignia.</t>
  </si>
  <si>
    <t>FNE-0045</t>
  </si>
  <si>
    <t>PROMOCION DE LAS ESMERALDAS COLOMBIANAS EN LA FERIA DE LAS COLONIAS 2012</t>
  </si>
  <si>
    <t xml:space="preserve">Promocionar la esmeralda colombiana, a través de la participación en eventos, que permitan fortalecer e incrementar la competitividad de la industria de las esmeraldas colombianas </t>
  </si>
  <si>
    <t>FNE-0046</t>
  </si>
  <si>
    <t>PROMOCION DE LA ESMERALDA COLOMBIANA -PARTICIPACION EN COLOMBIA MODA MEDELLIN 2012</t>
  </si>
  <si>
    <t>FNE-0047</t>
  </si>
  <si>
    <t>PROMOCION INTERNACIONAL DE LA ESMERALDA COLOMBIANA -PROMOVER Y PROMOCIONAR LA ESMERALDA COLOMBIANA EN EL MERCADO MAS IMPORTANTE A NIVEL MUNDIAL HONG KONG - CHINA 2012</t>
  </si>
  <si>
    <t>Promocionar la Esmeralda Colombiana en los mercados internacionales a través del trabajo mancomunado del gremio y los empresarios exportadores que asistirán al evento comercial de piedras  y joyería más importante del mundo (Show de Joyería de Hong Kong en Septiembre  de 2012)  apoyando la consolidación y competitividad de la industria de la esmeralda colombiana representada en le subgremio que actualmente aporta los recursos de los cuales se nutre el F.N.E.</t>
  </si>
  <si>
    <t>FNE-0048</t>
  </si>
  <si>
    <t>PROMOCION DE LA ESMERALDA COLOMBIANA -PARTICIPACION DE ASOCOESMERAL EN LA XI VERSION DE CALI EXPOSHOW, BELLEZA, SALUD Y MODA  2012-CALI</t>
  </si>
  <si>
    <t xml:space="preserve">Promocionar la Esmeralda Colombiana, a través de la participacion en eventos, que permitan fortalecer e incrementar la competividad de la industria de las esmeraldas colombianas. </t>
  </si>
  <si>
    <t>FNE-0049</t>
  </si>
  <si>
    <t>PROMOCION DE LA ESMERALDA COLOMBIANA -PARTICIPACION DE ASOCOESMERAL EN LA VIII FERIA INTERNACIONAL MINERA, EN LA CIUDAD DE MEDELLIN 2012</t>
  </si>
  <si>
    <t>FNE-0050</t>
  </si>
  <si>
    <t>REVISTA ESMERALDA 2.012  (CUARTA PUBLICACION)</t>
  </si>
  <si>
    <t>FNE-0051</t>
  </si>
  <si>
    <t>REPRESENTACION CIENTIFICA -COMERCIAL PAIS EN EL AGTA SHOW DE TUCSON, ARIZONA 2013</t>
  </si>
  <si>
    <t xml:space="preserve">Comunicar  los avances, logros y metas de investigación por parte del CDTEC. Tener una representación durante los diferentes eventos técnico científicos llevados a cabo en el marco del Show de Tucson- Arizona. Determinar con los laboratorios hallazgos sobre los tratamientos de irradiación tema expuesto durante el evento del 2012.  </t>
  </si>
  <si>
    <t>FNE-0052</t>
  </si>
  <si>
    <t xml:space="preserve">ACOMPAÑAMIENTO AL FORO UNICRI DE LA ONU CON EL ANIMO DE INSERTAR AL PAIS EN EL ACUERDO MULTILATERAL PARA EL COMERCIO DE LAS PIEDRAS PRECIOSAS. 2013  </t>
  </si>
  <si>
    <t>Mostrar los procedimientos de comercio formal que el pais está introduciendo para el comercio de las piedras preciosas</t>
  </si>
  <si>
    <t>FNE-0053</t>
  </si>
  <si>
    <t>ACERCAMIENTO INTERGREMIAL PARA EL MEJORAMIENTO DE LA IMAGEN Y EL COMERCIO DE LA IMAGEN Y EL COMERCIO DE LA ESMERALDA COLOMBIANA DURANTE EL XV CONGRESO INTERNACIONAL EN CHANGSHA, HUNAN CHINA. 2013</t>
  </si>
  <si>
    <t xml:space="preserve">Impulsar la expansión de proyectos de promoción, investigación, imagen y mercadeo de las esmeraldas colombianas a través dfel desarrollo de relaciones intergremiales, especificamente con la asociación Internacional de Piedras Preciosas de Color (ICA), la cual agremia a los compradores, productores, investigadores y laboratorios más importantes y respetados a nivel mundial durante el Congreso bianual que se realizará en Changsha, Hunan- China. </t>
  </si>
  <si>
    <t>FNE-0054</t>
  </si>
  <si>
    <t>PROMOCION DE LA ESMERALDA COLOMBIANA - PARTICIPACION DE ASOCOESMERAL EN CARTAGENA FASHION 2013. FERIA DE MODA EN CARTAGENA DE INDIAS</t>
  </si>
  <si>
    <t>FNE-0055</t>
  </si>
  <si>
    <t>CARACTERIZACION TECNICO CIENTIFICA DE LAS ESMERALDAS COLOMBIANAS REFERENCIADAS POR ZONA Y POR MINA. II FASE (PEÑAS BLANCAS, PITA-CUNAS Y GACHALA. 2013</t>
  </si>
  <si>
    <t>Obtener una base de datos de las esmeraldas colombianas que contenga la información técnico -científica más completa posible, considerando básicamente aspectos geológicos y geoquímicos, que permitan una caracterización exhaustiva de nuestra gema insignia.</t>
  </si>
  <si>
    <t>FNE-0056</t>
  </si>
  <si>
    <t>PROMOCION DE LA ESMERALDA COLOMBIANA - PARTICIPACION DE ASOCOESMERAL EN COLOMBIA MODA MEDELLIN 2013</t>
  </si>
  <si>
    <t>FNE-0057</t>
  </si>
  <si>
    <t>PROMOCION DE LAS ESMERALDAS COLOMBIANAS EN LA FERIA BOYACA EN CORFERIAS 2013</t>
  </si>
  <si>
    <t xml:space="preserve">Promocionar la esmeralda colombiana, a través de la participación en eventos, que permitan fortalecer la industria de las esmeraldas colombianas </t>
  </si>
  <si>
    <t>FNE-0058</t>
  </si>
  <si>
    <t>PROMOCION DE LA ESMERALDA COLOMBIANA - PARTICIPACION DE ASOCOESMERAL EN LA IV FERIA MINERA 2013 -CORFERIAS BOGOTA</t>
  </si>
  <si>
    <t>FNE-0059</t>
  </si>
  <si>
    <t xml:space="preserve">PROMOCION DE LA ESMERALDA COLOMBIANA - PARTICIPACION DE ASOCOESMERAL EN LA XXX  FERIA DEL HOGAR 2013- CORFERIAS BOGOTA </t>
  </si>
  <si>
    <t>FNE-0060</t>
  </si>
  <si>
    <t>PROMOCION INTERNACIONAL DE LA ESMERALDA COLOMBIANA - PROMOVER Y PROMOCIONAR LA ESMERALDA COLOMBIANA EN EL MERCADO MAS IMPORTANTE A NIVEL MUNDIAL HONG KONG- CHINA 2013</t>
  </si>
  <si>
    <t>Promocionar la Esmeralda Colombiana en los mercados internacionales a través del trabajo mancomunado del gremio y los empresarios exportadores que asistirán al evento comercial de piedras  y joyería más importante del mundo (Show de Joyería de Hong Kong  2013)</t>
  </si>
  <si>
    <t>FNE-0061</t>
  </si>
  <si>
    <t xml:space="preserve">PROMOCION DE LA ESMERALDA COLOMBIANA - PARTICIPACION DE ASOCOESMERAL EN LA IX  FERIA INTERNACIONAL MINERA 2013- MEDELLIN </t>
  </si>
  <si>
    <t>FNE-0062</t>
  </si>
  <si>
    <t xml:space="preserve">PROMOCION DE LA ESMERALDA COLOMBIANA - PARTICIPACION DE ASOCOESMERAL EN LA XII VERSION DE CALIEXPOSHOW BELLEZA, SALUD Y MODA 2013 -CALI </t>
  </si>
  <si>
    <t>FNE-0063</t>
  </si>
  <si>
    <t>REVISTA ESMERALDA  (QUINTA PUBLICACION) 2013.</t>
  </si>
  <si>
    <t>Comunicar y difundir las políticas mineras, las inversiones y las tendencias de crecimiento del sector de las esmeraldas, además de los avances tecnológicos e investigación en Gemología, Geología y Comercio de la esmeralda colombiana, a través de una revista de Edición Impresa y virtual. Revista Esmeralda Quinta edición.</t>
  </si>
  <si>
    <t>FNE-0064</t>
  </si>
  <si>
    <t>CONSTRUCCION CENTRO DE ATENCION PRIMARIA EN SALUD EN EL CENTRO POBLADO DE SANTA ROSA DEL MUNICIPIO DE MARIPI - BOYACA. 2013</t>
  </si>
  <si>
    <t>Construir y dotar el Centro de Atención Primaria en Salud de la Inspección de Santa Rosa en el Municipio de Maripí para mejorar las condiciones de salud de la población de la zona esneraldífera del Municipio.</t>
  </si>
  <si>
    <t>FNE-0065</t>
  </si>
  <si>
    <t>CONSTRUCCION CENTRO DE ATENCION PRIMARIA EN SALUD EN EL CENTRO POBLADO DE ZULIA DEL MUNICIPIO DE MARIPI - BOYACA. 2013</t>
  </si>
  <si>
    <t>Resolver los problemas y mejorar las condiciones de salud de la población de la zona  esmeraldífera</t>
  </si>
  <si>
    <t>FNE-0066</t>
  </si>
  <si>
    <t>CONSTRUCCION DE DOS AULAS, MANTENIMIENTO Y DOTACION DE LA INSTITUCION EDUCATIVA NUESTRA SEÑORA DE LA PAZ SEDE CENTRAL  MUNICIPIO DE QUIPAMA - BOYACA. 2013</t>
  </si>
  <si>
    <t>Brindar las condiciones físicas y de higiene adecuadas para el desarrollo de las actividades estudiantiles a los alumnos de la institución, realizando el mantenimiento de la planta física y la construcción de dos aulas nuevas</t>
  </si>
  <si>
    <t>FNE-0067</t>
  </si>
  <si>
    <t>REPRESENTACION CIENTIFICA -COMERCIAL PAIS EN EL AGTA SHOW DE TUCSON, ARIZONA 2014</t>
  </si>
  <si>
    <t>Interaccionar con pares de laboratorios internacionales y lideres gremiales internacionales que participan en el evento.Tener una representación durante los diferentes eventos técnicos cientóficos llevados a cabo en el marco del Show de Tucson</t>
  </si>
  <si>
    <t>FNE-0068</t>
  </si>
  <si>
    <t>CARACTERIZACION TECNICO CIENTIFICA DE LAS ESMERALDAS COLOMBIANAS REFERENCIADAS POR ZONA Y POR MINA. (FASE III) Y ACTUALIZACION DE LA INFRAESTRUCTURA ANALITICA Y CONOCIMIENTOS EN GEMOLOGIA . 2014</t>
  </si>
  <si>
    <t>FNE-0069</t>
  </si>
  <si>
    <t>PROMOCION INTERNACIONAL MARCO DE LA FERIA DE FREIBURG - ALEMANIA. 2014</t>
  </si>
  <si>
    <t>Posicionar y consolidar a las empresas colombianas como primordiales fuentes de adquisición de la esmeralda colombiana en una de las ferias de lujo más relevantes del continente europeo</t>
  </si>
  <si>
    <t>FNE-0070</t>
  </si>
  <si>
    <t>FORTALECIMIENTO DE LA COMPETITIVIDAD DE LA ESMERALDA EN EL EVENTO COMERCIAL DEL SHOW DE JUNIO DE HONG KONG 2014</t>
  </si>
  <si>
    <t>Posicionar y consolidar a las empresas colombianas como primordiales fuentes de adquisición de la esmeralda en uno de los eventos comerciales más importantes de Asia.</t>
  </si>
  <si>
    <t>FNE-0071</t>
  </si>
  <si>
    <t>PROMOCION INTERNACIONAL DE LA ESMERALDA COLOMBIANA -PROMOVER Y PROMOCIONAR LA ESMERALDA COLOMBIANA EN EL MERCADO MAS IMPORTANTE A NIVEL MUNDIAL HONG KONG - CHINA 2014</t>
  </si>
  <si>
    <t>Promocionar la Esmeralda Colombiana en los mercados internacionales a través del trabajo mancomunado del gremio y los empresarios exportadores que asistirán al evento comercial de piedras  y joyería más importante del mundo (Show de Joyería de Hong Kong en Septiembre  de 2013)  apoyando la consolidación y competitividad de la industria de la esmeralda colombiana representada en le subgremio que actualmente aporta los recursos de los cuales se nutre el F.N.E.</t>
  </si>
  <si>
    <t>FNE-0072</t>
  </si>
  <si>
    <t>ESTUDIO DE CARACTERIZACION DEL SECTOR ESMERALDERO ASI COMO LA CADENA PRODUCTIVA DE LA ESMERALDA Y JOYERIA. 2014</t>
  </si>
  <si>
    <t>Conocer a fondo el sector de la esmeralda en Colombia y su cadena productiva mediante un estudio de caracterización que permita determinar como están funcionando sus actividades y su mercado</t>
  </si>
  <si>
    <t>FNE-0073</t>
  </si>
  <si>
    <t>PROMOCION DE LA ESMERALDA COLOMBIANA - PARTICIPACION DE ASOCOESMERAL EN CARTAGENA FASHION 2014. FERIA DE MODA EN CARTAGENA DE INDIAS</t>
  </si>
  <si>
    <t>FNE-0074</t>
  </si>
  <si>
    <t>PROMOCION DE LAS ESMERALDAS COLOMBIANAS EN LA FERIA DE LAS COLONIAS 2014</t>
  </si>
  <si>
    <t>FNE-0075</t>
  </si>
  <si>
    <t>PROMOCION DE LA ESMERALDA COLOMBIANA- PARTICIPACION DE ASOCOESMERAL EN COLOMBIA MODA MEDELLIN 2014</t>
  </si>
  <si>
    <t>FNE-0076</t>
  </si>
  <si>
    <t>PROMOCION DE LAS ESMERALDAS COLOMBIANAS- PARTICIPACION DE ASOCOESMERAL EN LA XXI VERSION DE LA FERIA DEL HOGAR 2014</t>
  </si>
  <si>
    <t>FNE-0077</t>
  </si>
  <si>
    <t>PROMOCION DE LA ESMERALDA COLOMBIANA- PARTICIPACION DE ASOCOESMERAL EN LA X FERIA INTERNACIONAL MINERA DE MEDELLIN 2014</t>
  </si>
  <si>
    <t>FNE-0078</t>
  </si>
  <si>
    <t>PROMOCION DE LA ESMERALDA COLOMBIANA- PARTICIPACION DE ASOCOESMERAL EN LA XXX FERIA INTERNACIONAL DE BOGOTA 2014</t>
  </si>
  <si>
    <t>FNE-0079</t>
  </si>
  <si>
    <t>PROMOCION, DIFUSION, COMUNICACIONES ESTRATEGICAS, PR Y CREACION DE PIEZAS DE MARKETIN DEL FONDO NACIONAL DE ESMERALDAS</t>
  </si>
  <si>
    <t xml:space="preserve">Brindar asesoría a Fedesmeraldas-F.N.E. en comunicación estratégica y PR tendientes a mejorar la percepción que la opinión pública tiene del sector y de la cadena productiva de las esmeraldas, así como la creción de piezas audiovisuales que orienten a sus usuarios.  </t>
  </si>
  <si>
    <t>FNE-0080</t>
  </si>
  <si>
    <t xml:space="preserve">PROMOCION DE LA ESMERALDA COLOMBIANA- PARTICIPACION DE ASOCOESMERAL EN LA XV VERSION DE CALIEXPOSHOW BELLEZA SALUD Y MODA 2014 </t>
  </si>
  <si>
    <t>FNE-0081</t>
  </si>
  <si>
    <t>OPTIMIZACION DE AMBIENTES PEDAGOGICOS ESCOLARES EN LA INSTITUCION EDUCATIVA TECNICA AGROPECUARIA LA ESMERALDA DEL MUNICIPIO DE CHIVOR -DPTO BOYACA</t>
  </si>
  <si>
    <t>Evaluar, coordinar, actuar y mejorar eficazmente el desarrollo de las actividades estudiantiles diseñando una estrategia que garantice a la comunidad estudiantil los medios necesarios para la satisfacción de las necesidades insatisfechas de la Institución educativa.</t>
  </si>
  <si>
    <t>FNE-0082</t>
  </si>
  <si>
    <t>PROMOCION DE LAS ESMERALDAS COLOMBIANAS EN LA FERIA DEL DISEÑO CON ESMERALDA 2014</t>
  </si>
  <si>
    <t>FNE-0083</t>
  </si>
  <si>
    <t>REVISTA ESMERALDA  (SEXTA PUBLICACION)</t>
  </si>
  <si>
    <t>Comunicar y difundir las políticas mineras, las inversiones y las tendencias de crecimiento del sector de las esmeraldas, además de los avances tecnológicos e investigación en Gemología, Geología y Comercio de la esmeralda colombiana, a través de una revista de Edición Impresa y virtual. Revista Esmeralda Sexta edición.</t>
  </si>
  <si>
    <t>FNE-0084</t>
  </si>
  <si>
    <t>DOTACION DE LA NUEVA SEDE DE LA E.S.E. CENTRO DE SALUD EDGAR ALONSO PULIDO SOLANO DEL MUNICIPIO DE PAUNA DPTO DE BOYACA</t>
  </si>
  <si>
    <t>Prestar los servicios de salud con calidad dentro de un mejoramiento continuo de acuerdo a los cambios en la ciencia y la tecnología</t>
  </si>
  <si>
    <t>FNE-0085</t>
  </si>
  <si>
    <t xml:space="preserve"> PRIMER SIMPOSIO INTERNACIONAL DE LA INDUSTRIA DE LA ESMERALDA</t>
  </si>
  <si>
    <t>Realizar un intercambio de información sectorial a nivel internacional donde confluyan los principales paises productores de esmeraldas, laboratorios de certificación, empresas comercializadoras, grandes marcas, sector gobierno y asociaciones internacionales</t>
  </si>
  <si>
    <t>FNE-0086</t>
  </si>
  <si>
    <t>PRESENTACION CIENTIFICO - COMERCIAL PAIS EN EL AGTA SHOW DE TUCSON, ARIZONA -2015</t>
  </si>
  <si>
    <t>Interaccionar con pares de laboratorios internacionales y lideres gremiales internacionales que participan en el evento.Tener una representación durante los diferentes eventos técnicos científicos llevados a cabo en el marco del Show de Tucson</t>
  </si>
  <si>
    <t>FNE-0087</t>
  </si>
  <si>
    <t>PROMOCION DE LA ESMERALDA COLOMBIANA - PARTICIPACION DE ASOCOESMERAL EN LA XXXI INTERNACIONAL FOOTWEAR &amp; LEATHER SHOW - IFLS CORFERIAS 2015</t>
  </si>
  <si>
    <t>FNE-0088</t>
  </si>
  <si>
    <t>FORTALECIMIENTO DE LA COMPETITIVIDAD DE LA ESMERALDA EN EL EVENTO COMERCIAL DEL SHOW DE MARZO DE HONG KONG- CHINA 2015</t>
  </si>
  <si>
    <t>Promocionar la Esmeralda Colombiana en los mercados internacionales a través del trabajo mancomunado del gremio y los empresarios exportadores que asistirán al evento comercial de piedras  y joyería más importante del mundo (Show de Joyería de Hong Kong en Marzo  de 2015)  apoyando la consolidación y competitividad de la industria de la esmeralda colombiana representada en le subgremio que actualmente aporta los recursos de los cuales se nutre el F.N.E.</t>
  </si>
  <si>
    <t>FNE-0089</t>
  </si>
  <si>
    <t>COMPETITIVIDAD INTERNACIONAL MARCO DE LA FERIA DE FREIBURG - ALEMANIA 2015</t>
  </si>
  <si>
    <t>Posicionar y consolidar a las empresas colombianas como primordiales fuentes de adquisición de la esmeralda colombiana en una de las ferias de lujo más relevantes del continente europeo.</t>
  </si>
  <si>
    <t>FNE-0090</t>
  </si>
  <si>
    <t>PROYECTO DE FORMALIZACION PARA MINERIA DE LA ESMERALDA EN LOS MUNICIPIOS DE SAN PABLO DE BORBUR, PAUNA MARIPI, QUIPAMA Y CHIVOR DEL DPTO DE BOYACA</t>
  </si>
  <si>
    <t>Contribuir al mejoramiento de ls productividad de la zona esmeraldífera, a través de la implementacián de un proceso integral para la formalización, legalizacián e implementación de buenas practicas ambientales, mineras , sociales y administrativas con el fin de mejorar los niveles de competitividad del sector esmeraldero.</t>
  </si>
  <si>
    <t>FNE-0091</t>
  </si>
  <si>
    <t>DEFENSA GREMIAL PARA EL MEJORAMIENTO DE LA IMAGEN Y EL COMERCIO DE LA ESMERALDA COLOMBIANA DURANTE EL DECIMOSEXTO CONGRESO INTERNACIONAL DEL ICA EN COLOMBO SRI LANKA</t>
  </si>
  <si>
    <t>Impulsar la expansión de proyectos de promoción, investigación, imagen y mercadeo de las esmeraldas colombianas a través del desarrollo de relaciones inter gremiales; específicamente con la Asociación Internacional de Piedras Preciosas de Color (ICA), la cual agremia a los compradores, productores, investigadores, y laboratorios más importantes y respetados a nivel mundial durante el congreso bianual que se realizará este año en la ciudad de Colombo, Sri Lanka.</t>
  </si>
  <si>
    <t>FNE-0092</t>
  </si>
  <si>
    <t>ELABORACION DE LA IMAGEN, SLOGAN, PROMOCION Y ARQUITECTURA DE MARCA PARA LAS ESMERALDAS DE COLOMBIA FASE II</t>
  </si>
  <si>
    <t>Crear la estructura de marca en la que se tracen los lineamientos y directrices  sobre uso de marca, en un documento marco denominado Manual de Uso de Marca de la Esmeralda Colombiana</t>
  </si>
  <si>
    <t>FNE-0093</t>
  </si>
  <si>
    <t>PROMOCION DE LA ESMERALDA COLOMBIANA - PARTICIPACION DE ASOCOESMERAL EN LA XXXII FERIA DEL HOGAR 2015. CORFERIAS BOGOTA.</t>
  </si>
  <si>
    <t>Defender, promocionar y desarrollar la industria de la esmeralda colombiana en sus fases de explotación, montaje, transformación, control, certificación y comercialización.</t>
  </si>
  <si>
    <t>FNE-0094</t>
  </si>
  <si>
    <t>PROMOCION DE LA ESMERALDA COLOMBIANA - PARTICIPACION DE ASOCOESMERAL EN COLOMBIA MODA MEDELLIN 2015</t>
  </si>
  <si>
    <t>Defender, promocionar y desarrollar la industria de la esmeralda colombiana en sus fases de expoltación, montaje, transformación, control, certificación y comercialización.</t>
  </si>
  <si>
    <t>FNE-0095</t>
  </si>
  <si>
    <t xml:space="preserve">CARACTERIZACION TECNICO CIENTIFICA DE LAS ESMERALDAS COLOMBIANAS REFERENCIADAS POR ZONA Y POR MINA. (FASE IV) Y ACTUALIZACION DE LA INFRAESTRUCTURA ANALITICA Y CONOCIMIENTOS EN GEMOLOGIA </t>
  </si>
  <si>
    <t>FNE-0096</t>
  </si>
  <si>
    <t>FORTALECIMIENTO DE LA COMPETITIVIDAD DE LA ESMERALDA EN EL EVENTO COMERCIAL DE LA FERIA DE JOYERIA Y PIEDRAS DE JUNIO EN LA CIUDAD DE HONG KONG- CHINA 2015</t>
  </si>
  <si>
    <t>Posicionar y consolidar a las empresas colombianas como primordiales fuentes de adquisición de la esmeralda colombiana en uno de los eventos comerciales más importante de Asia y fortalecer la imagen pais.</t>
  </si>
  <si>
    <t>FNE-0097</t>
  </si>
  <si>
    <t>PROMOCION DE LAS ESMERALDAS COLOMBIANAS EN LA FERIA BOYACA EN CORFERIAS 2015</t>
  </si>
  <si>
    <t>FNE-0098</t>
  </si>
  <si>
    <t>PROMOCION DE LA ESMERALDA COLOMBIANA - PARTICIPACION DE ASOCOESMERAL EN LA XI FERIA INTERNACIONAL MINERA 2015 -MEDELLIN.</t>
  </si>
  <si>
    <t>FNE-0099</t>
  </si>
  <si>
    <t>PROMOCION , DIFUSION, COMUNICACIONES ESTRATEGICAS Y RELACIONES PUBLICAS CON MEDIOS DE COMUNICACIÓN DEL FONDO NACIONAL DE ESMERALDAS. FASE II</t>
  </si>
  <si>
    <t xml:space="preserve">Brindar asesoría a FEDESMERALDAS- F.N.E. en comunicación estratégica y relaciones públicas tendientes a mejorar la percepción que la opinión pública tiene del sector y de la cadena productiva de las esmeraldas a través de medios masivos de comunicación como prensa, radio y televisión en donde se visibilice la gestión del F.N.E. </t>
  </si>
  <si>
    <t>FNE-0100</t>
  </si>
  <si>
    <t>PROMOCION INTERNACIONAL DE LA ESMERALDA COLOMBIANA - PROMOVER Y PROMOCIONAR LA ESMERALDA COLOMBIANA EN EL EVENTO COMERCIAL MAS IMPORTANTE A NIVEL MUNDIAL HONG KONG SEPTIEMBRE 16 -22- CHINA 2015</t>
  </si>
  <si>
    <t xml:space="preserve">Promocionar la esmeralda colombiana en el mercado chino, en la ciudad de Hong Kong. En uno de los eventos comerciales de piedras y joyería más importantes del mundo (El Show de Joyería de Hong Kong en Septiembre 2015) apoyando la consolidación y competitividad de la industria de la esmeralda colombiana  representada en el subgremio que actualmente aporta los recursos de los cuales se nutre el fNE. Promocionar el CDTEC  que hasta el momento no ha sisdo promocionado a nivel internacional. </t>
  </si>
  <si>
    <t>FNE-0101</t>
  </si>
  <si>
    <t>PROMOCION DE LA ESMERALDA COLOMBIANA EN LA FERIA BONITA 2015, BUCARAMANGA - COLOMBIA</t>
  </si>
  <si>
    <t>FNE-0102</t>
  </si>
  <si>
    <t>APOYO A LA MUJER TRABAJADORA EN LA MINERIA DE SUBSISTENCIA Y APOYO A LA ESTRATEGIA DE ERRADICACION DEL TRABAJO INFANTIL EN LA ZONA ESMERALDIFERA DEL OCCIDENTE DE BOYACA</t>
  </si>
  <si>
    <t>Identificar y apoyar a mujeres trabajadoras en la minería de subsistencia a pequeña escala para iniciar un negocio y desarrollar su capacidad emprendedora y la verificación de las acciones realizadas para el restablecimiento de derechos de los NNA para la erradicación del trabajo infantil en los municipios de Muzo,  Quípama y San Pablo de Borbur.</t>
  </si>
  <si>
    <t>FNE-0103</t>
  </si>
  <si>
    <t>FORTALECIMIENTO DE LA COMPETITIVIDAD DE LA ESMERALDA EN EL EVENTO COMERCIAL DEL SHOW DE MARZO DE HONG KONG- CHINA 2016</t>
  </si>
  <si>
    <t xml:space="preserve">Fortalecer la imagen y presencia de las empresas Colombianas en mercados internacionales con miras a incrementar las exportaciones </t>
  </si>
  <si>
    <t>FNE-0104</t>
  </si>
  <si>
    <t>FORTALECIMIENTO DE LA COMPETITIVIDAD DE LA ESMERALDA EN EL EVENTO COMERCIAL DE LA FERIA DE JOYERIA Y GEMAS DE JUNIO  DE LA CIUDAD DE  HONG KONG- CHINA 2016</t>
  </si>
  <si>
    <t xml:space="preserve">Fortalecer la imagen y consolidar la presencia de las empresas Colombianas en mercados internacionales, como primordial fuente de adquisición de la esmeralda, con miras a incrementar las exportaciones </t>
  </si>
  <si>
    <t>FNE-0105</t>
  </si>
  <si>
    <t>PROMOCION DE LA ESMERALDA COLOMBIANA EN EL EVENTO COLOMBIAMODA  - 2016</t>
  </si>
  <si>
    <t>Promocionar la esmeralda colombiana, a través de la participación de empresarios del gremio esmeraldero en eventos que permitan fortalecer e incrementar la competitividad de la industria de las esmeraldas en el país</t>
  </si>
  <si>
    <t>FNE-0106</t>
  </si>
  <si>
    <t>Identificación, Caracterización y Acompañamiento de las Unidades Productoras Mineras y Unidades Productoras de Comerciantes de Esmeraldas, para caracterización, formalización y acompañamiento</t>
  </si>
  <si>
    <t>Promover la legalidad, formalidad, productividad y competitividad en el eslabón de la producción de la esmeralda en nueve municipios de los Departamentos de Boyacá y Cundinamarca, y en el eslabón de la comercialización en Bogotá, a través de la implementación de un programa de acompañamiento integral para el fortalecimiento técnico, empresarial, comercial, legal, ambiental y organizacional que permita su formalización y legalización.</t>
  </si>
  <si>
    <t>FNE-0107</t>
  </si>
  <si>
    <t>Estudios y Diseños para el Proyecto de Construcción de la Nueva Sede de la Empresa Social del Estado Hospital “Santa Ana” del Municipio de Muzo Departamento de Boyacá, Fase 1</t>
  </si>
  <si>
    <t>Elaborar los estudios y diseños que cumplan con la normatividad vigente para la construcción de la nueva sede del Hospital Santa Ana de Muzo.</t>
  </si>
  <si>
    <t>FNE-0108</t>
  </si>
  <si>
    <t>Investigación para el desarrollo de metodologías para la adecuada limpieza de las esmeraldas. 2016</t>
  </si>
  <si>
    <t>Establecer una metodología para la limpieza de las esmeraldas, diferenciando entre las sustancias orgánicas utilizadas para tratamiento, residuos generados por el proceso de talla, y minerales naturales atrapados dentro de la gema, que sean susceptibles de remover.</t>
  </si>
  <si>
    <t>FNE-0109</t>
  </si>
  <si>
    <t>Revista Esmeralda VII Edición. 2016</t>
  </si>
  <si>
    <t>Comunicar y difundir información de relevancia  y actualidad para el sector esmeraldero colombiano, que permita educar, contextualizar  crear unidad de criterio, frente a  la realidad del sector esmeraldero, a través de un medio escrito especializado, desarrollado con fuentes oficiales de información</t>
  </si>
  <si>
    <t>FNE-0110</t>
  </si>
  <si>
    <t>Promoción de la Esmeralda Colombiana en el evento de la Feria del Hogar 2016</t>
  </si>
  <si>
    <t>Promocionar la esmeralda colombiana, a través de la participación de empresarios del gremio esmeraldero en eventos que permitan mostrar la gema en sus diferentes usos (joyería, artesanía, etc.), favoreciendo su comercialización</t>
  </si>
  <si>
    <t>FNE-0111</t>
  </si>
  <si>
    <t>Fortalecimiento de la Competitividad de la Esmeralda en el Evento Comercial de la Feria de Joyería y Gemas de Septiembre en la Ciudad de Hong Kong - 2016</t>
  </si>
  <si>
    <t>Fortalecer la imagen y consolidar la presencia de las empresas colombianas en mercados internacionales, como primordial fuente de adquisición de la esmeralda colombiana, con miras a incrementar las exportaciones.</t>
  </si>
  <si>
    <t>FNE-0112</t>
  </si>
  <si>
    <t>Promoción de la Esmeralda Colombiana en la Feria Internacional de Bogotá- 2016</t>
  </si>
  <si>
    <t>Promocionar la esmeralda colombiana y la gestión del sector esmeraldero, en eventos de talla internacional, a través de la participación del gremio esmeraldero en exhibiciones y muestras feriales, favoreciendo el conocimiento de la gema y la gestión del FNE así como la comercialización de la esmeralda.</t>
  </si>
  <si>
    <t>FNE-0113</t>
  </si>
  <si>
    <t>Promoc ión de la Esmeralda Colombiana en el Evento Feria del Diseño con Esmeralda 2016</t>
  </si>
  <si>
    <t>Promocionar la esmeralda colombiana en eventos que permitan mostrar la gema en sus diferentes usos (joyerías, artesanías, etc.), favoreciendo su conocimiento y comercialización, como es el caso de la Feria del Diseño con Esmeralda, a realizarse en la zona de la Candelaria de Bogotá, en el sitio conocido como El Túnel de las Esmeraldas</t>
  </si>
  <si>
    <t>FNE-0114</t>
  </si>
  <si>
    <t>Fortalecimiento de la  Competitividad de la Esmeralda en el Evento Comercial del Show Internacional de Diamantes, Gemas y Perlas de Hong Kong - Marzo 2017</t>
  </si>
  <si>
    <t>Desarrollar, fortalecer y consolidar las relaciones comerciales logradas por los empresarios colombianos con clientes de la esmeralda a nivel internacional, para favorecer la venta de la gema colombiana en el exterior y por ende, incrementar las exportaciones</t>
  </si>
  <si>
    <t>FNE-0115</t>
  </si>
  <si>
    <t>Fortalecimiento de la  Competitividad de la Esmeralda en el Evento Feria de Joyería y Gemas de Hong Kong - Junio 2017</t>
  </si>
  <si>
    <t>FNE-0116</t>
  </si>
  <si>
    <t>Promoción de la esmeralda colombiana en el evento de Colombiamoda - 2017</t>
  </si>
  <si>
    <t>Promocionar la esmeralda colombiana en eventos comerciales de talla internacional que se realicen en Colombia a través de la participación y exposición de esmeraldas y piezas de joyerías, de tal manera que se promueva el conocimiento alrededor de la gema,  su adquisición y uso</t>
  </si>
  <si>
    <t>FNE-0117</t>
  </si>
  <si>
    <t xml:space="preserve">Fortalecimiento de la competitividad de la esmeralda en el evento comercial del Show Internacional de Joyería y Gemas de Hong Kong Septiembre 2017 </t>
  </si>
  <si>
    <t>FNE-0118</t>
  </si>
  <si>
    <t>Proyecto Especial Revista Semana 2017 -Esmeraldas - El Símbolo Nacional</t>
  </si>
  <si>
    <t>Poner en conocimiento de agremiantes y población del común, información del cómo  avanza el sector esmeraldero, de la transformación a la que se está viendo avocado, de su impacto económico y contextualización histórica, tanto en el país como alrededor del mundo.</t>
  </si>
  <si>
    <t>FNE-0119</t>
  </si>
  <si>
    <t>Firma geoquímica y certificacion de origen de esmeraldas colombianas Fase I</t>
  </si>
  <si>
    <t>Intensificar las investigaciones tendientes al entendimiento del origen de la esmeralda en los distritos de Muzo y Chivor, con el doble propósito de establecer su firma geoquímica y un certificado de proveniencia confiable, basicos para la denominación de origen, e impulsar adecuadamente la exploración mediante estudios a nivel más detallado</t>
  </si>
  <si>
    <t>FNE-0120</t>
  </si>
  <si>
    <t>Promoción de la Esmeralda Colombiana en el Evento de XIII  Feria Minera - Medellín 2017"</t>
  </si>
  <si>
    <t>Promocionar la esmeralda colombiana en eventos comerciales de talla internacional que se realicen en Colombia, a través de la participación y exposición de esmeraldas y piezas de joyerías, de tal manera que se promueva el conocimiento alrededor de la gema, su adquisición y uso</t>
  </si>
  <si>
    <t>FNE-0121</t>
  </si>
  <si>
    <t>ICA WORLD CONGRESS JAIPUR - Conferencias, Pabellón Institucional y Reuniones Multinacionales.</t>
  </si>
  <si>
    <t>Promover la esmeralda colombiana en eventos de talla internacional en la industria de la gemología mundial como es el caso del Congreso Internacional de Piedras Preciosas de Color a realizarse en Jaipur</t>
  </si>
  <si>
    <t>FNE-0122</t>
  </si>
  <si>
    <t>Promoción de la esmeralda colombiana en el evento de Watchbo 2017</t>
  </si>
  <si>
    <t xml:space="preserve">Promocionar la esmeralda colombiana en eventos comerciales de talla internacional que se realicen en Colombia, a través de la participación y exposición de esmeraldas y piezas de joyería, de tal manera que se promueva el conocimiento al rededor de la gema, su adquisición y uso. </t>
  </si>
  <si>
    <t>FNE-0123</t>
  </si>
  <si>
    <t>Colombian Emeralds Denominación de Origen</t>
  </si>
  <si>
    <t>Proteger y salvaguardar el origen de las esmeraldas colombianas en el mercado internacional y lograr el reconocimiento y aprovechamiento de su potencial económico y cultural en el ámbito nacional</t>
  </si>
  <si>
    <t>FNE-0124</t>
  </si>
  <si>
    <t>Promoción de la Esmeralda Colombiana en el Evento de  Feria del Diseño con Esmeralda 2017"</t>
  </si>
  <si>
    <t>Promocionar la esmeralda colombiana favoreciendo su comercialización, a través del uso de la esmeralda en sus diferentes calidades, en piezas de artesanías, joyería y bisutería</t>
  </si>
  <si>
    <t>FNE-0125</t>
  </si>
  <si>
    <t>Revista Esmeralda VIII Edición 2017</t>
  </si>
  <si>
    <t>Comunicar y difundir información de relevancia y actualidad para el sector esmeraldero colombiano, con artículos explicados a través de análisis objetivos que faciliten el entendimiento y contextualización de la realidad de la Industria esmeraldera del país, para agremiados y partes interesadas</t>
  </si>
  <si>
    <t>FNE-0126</t>
  </si>
  <si>
    <t xml:space="preserve">Construcción de la nueva sede de la ESE Hospital Santa ana de Muzo, Departamento de Boyacá, Modernizar la infraestructura </t>
  </si>
  <si>
    <t>Construcción de la nueva sede de la ESE Hospital de Santa Ana de Muzo Departamento de Boyacá, con el fin de dar cumplimiento a las normas técnicas con instalaciones seguras y confortables y mejorar la prestación del servicio de salud</t>
  </si>
  <si>
    <t>FNE-0127</t>
  </si>
  <si>
    <t>Construcción de cerramiento perimetral de zonas académicas y unidad sanitaria dentro de la Institución Educativa Teécnica Jaime Campos Jácome, Sede Urbana del Municipio de Macanal Departamento de Boyacá</t>
  </si>
  <si>
    <t>Construir un cerramiento perimetral para la Institución Educativa Teécnica Jaime Campos Jácome, sede urbana del Municipio de Macanal, además de la infraestructura en metros cuadrado de la unidad sanitaria y un aula virtual necesaria para el óptimo desarrollo de actividades académicas</t>
  </si>
  <si>
    <t>FNE-0128</t>
  </si>
  <si>
    <t xml:space="preserve"> Proyecto Suministro, dotación e instalación de espacios especializados para la primera infancia del departamento de Boyacá</t>
  </si>
  <si>
    <t xml:space="preserve">Promover en los niños y niñas de primera infancia de las áreas urbanas y rural de municipios esmeralderos del Dpto de Boyacá, hábitos de lectura  a través de actividades ludico-pedagógicas con las que se desarrollen habilidades físicas, cognitivas, psicológicas  y sociales en las que se involucren padres, madres, cuidadores y agentes educativos </t>
  </si>
  <si>
    <t>FNE-0129</t>
  </si>
  <si>
    <t>Participación en el (Gemstone Industry &amp; Laboratory Conference "GILC") AGTA GEMS SHOW,Tucson, Arizona (Defensa Gremial) 2018</t>
  </si>
  <si>
    <t>Defender los intereses de la industria de las esmeraldas colombianas en el GILC, evento que reune a los proveedores de las gemas más importantes del mundo con los Laboratorios Gemológicos más reconocidos a nivel mundial, en donde se discutirán temas a nivel comercial y científico, y se tomarán decisiones en torno a la graduación del color en las gemas, las cuales regirán el mercado de las piedras preciosas a nivel mundial, de manera posterior a dicho evento que se realizará en Tucson- Arizona.</t>
  </si>
  <si>
    <t>FNE-0130</t>
  </si>
  <si>
    <t>Fortalecimiento de la Competitividad de la Esmeralda en el  Evento Comercial  del Show Internacional de Diamantes, Gemas y Perlas de Hong Kong de Marzo 2018</t>
  </si>
  <si>
    <t>Desarrollar, fortalecer y consolidar las relaciones comerciales logradas por los empresarios colombianos con clientes de la esmeralda a nivel internacional, para favorecer la venta de la gema colombiana en el exterior y por ende, incrementar las exportaciones .</t>
  </si>
  <si>
    <t>FNE-0131</t>
  </si>
  <si>
    <t>Caracterización Liteogeoquímica de las rocas caja de mineralizaciones de esmeralda del Cinturón Occidental</t>
  </si>
  <si>
    <t xml:space="preserve">Entender la relación entre la secuencia sedimentaria y la mineralización de esmeraldas a partir de análisis geoquímicos y mineralógicos de bajo costo. </t>
  </si>
  <si>
    <t>FNE-0132</t>
  </si>
  <si>
    <t>Gestión Estratégica de las comunicaciones y las Relaciones Públicas de la Federación Nacional de Esmeraldas de Colombia 2018 Fase III</t>
  </si>
  <si>
    <t>Divulgar las acciones realizadas en beneficio del Sector de la Esmeralda colombiana con recursos del Fondo Nacional de la Esmeralda - FNE, para favorecer el conocimiento de la esmeralda colombiana y mejorar su imagen.</t>
  </si>
  <si>
    <t>FNE-0133</t>
  </si>
  <si>
    <t>Proyecto  Revista Semana Especial Boyacá 2018</t>
  </si>
  <si>
    <t>Poner en conocimiento del gremio esmeraldero y población del común, información de como avanza el sector de la esmeralda en la transformación a la que se está viendo avocado, de su impacto económico y contextualización histórica, tantoen en el país como alrededor del mundo</t>
  </si>
  <si>
    <t>FNE-134</t>
  </si>
  <si>
    <t xml:space="preserve">Fortalecimiento de la competitividad de la esmeralda colombiana en las Ferias de Joyería y Gemas de Hong Kong y Las Vegas del mes de junio de 2018 </t>
  </si>
  <si>
    <t xml:space="preserve">Desarrollar, fortalecer y consolidar las relaciones comerciales de los empresarios de la esmeralda colombiana en mercados internacionales de interés, como Hong Kong y Estados Unidos (Las Vegas). </t>
  </si>
  <si>
    <t>FNE-135</t>
  </si>
  <si>
    <t>Promoción de la Esmeralda Colombiana en el Evento de Colombiamoda - 2018</t>
  </si>
  <si>
    <t>Promocionar la esmeralda colombiana en eventos comerciales de talla internacional que se realicen en Colombia, a través de la participación y exposición de esmeraldas y piezas de joyería, de tal manera que se promueva el conocimiento al rededor de la gema, su adquisición y uso</t>
  </si>
  <si>
    <t>FNE-136</t>
  </si>
  <si>
    <t>Promoción de la esmeralda colombiana en el evento de la Feria Minera a realizarse en el marco de la XXXII Feria Internacional de Bogotá 2018</t>
  </si>
  <si>
    <t xml:space="preserve">Promocionar la esmeralda colombiana en eventos comerciales de talla internacional que se realicen en Colombia, a través de la participación y exposición de esmeraldas y piezas de joyería con esmeralda, de tal manera que se promueva el conocimiento al rededor de la gema, su adquisición y uso. </t>
  </si>
  <si>
    <t>FNE-137</t>
  </si>
  <si>
    <t>Segundo Simposio Internacional de la Esmeralda, Bogotá Octubre 12 a 14 de 2018 y Congreso Confederación Internacional de Bisutería, Joyería y Orfebrería - CIBJO, Bogotá del 15 al 17 de Octubre de 2018</t>
  </si>
  <si>
    <t xml:space="preserve">Convocar en un mismo escenario a los principales actores de la industria de la gemología y joyería joyería internacional, para promover el análisis y solución de la problemática  existente en el mercado de la gemas de color, y generar alianzas y compromisos tendientes a la discusión de temas de interés y desarrollo de sinergias en beneficio de la esmeralda. </t>
  </si>
  <si>
    <t>FNE-138</t>
  </si>
  <si>
    <t>Firma geoquímica y certificacion de origen de esmeraldas colombianas Fase II</t>
  </si>
  <si>
    <t>Identificar la firma quimica de esmeraldas provenientes de dos distritos colombianos entendiendo el contexto geológico y geoquímico de las zonas</t>
  </si>
  <si>
    <t>FNE139</t>
  </si>
  <si>
    <t>Fortalecimiento de la Competitividad de la esmeralda colombiana en el evento comercial del Show Internacional de Joyería y Gemas de Hong Kong Septiembre de 2018.</t>
  </si>
  <si>
    <t xml:space="preserve">Impulsar la venta de esmeraldas en el exterior, </t>
  </si>
  <si>
    <t>FNE140</t>
  </si>
  <si>
    <t xml:space="preserve">Promoción de la Esmeralda Colombiana en el Evento de Feria del Hogar 2018  </t>
  </si>
  <si>
    <t>Promocionar la esmeralda colombiana, a través de la participación de empresarios del gremio esmeraldero en eventos que permitan mostrar la gema en sus diferentes usos (joyería , artesanías, etc.), favoreciendo comercialización.</t>
  </si>
  <si>
    <t>FNE141</t>
  </si>
  <si>
    <t>Revista Esmeralda IX EDICION</t>
  </si>
  <si>
    <t>Comunicar y difundir información de relevancia y actualidad para el sector esmeraldero colombiano,  con contenidos escritos claros y aterrizados a la realidad del sector, de tal manera que faciliten el entendimiento y contextualización de la realidad de la Industria esmeraldera del país, para agremiados y partes interesadas.</t>
  </si>
  <si>
    <t>FNE142</t>
  </si>
  <si>
    <t>Promoción de la Esmeralda Colombiana en el evento Feria del Diseño Con Esmeralda 2018</t>
  </si>
  <si>
    <t xml:space="preserve">Promocionar la esmeralda colombiana favoreciendo su comercialización, a través del uso de la esmeralda en sus diferentes calidades, en piezas de artesanías, joyería y bisutería. </t>
  </si>
  <si>
    <t>FNE143</t>
  </si>
  <si>
    <t>Participación en el AGTA GEMS SHOW, Tucson Arizona (Defensa Gremial) 2019</t>
  </si>
  <si>
    <t xml:space="preserve"> Defender los intereses de la industria de las esmeraldas colombianas en el AGTA, evento que reune a los proveedores de las gemas más importantes del mundo con los Laboratorios Gemológicos más reconocidos de la industria, en donde se discutirán temas de interés comercial y científico, y se tomarán decisiones en torno a la graduación del color en las gemas.</t>
  </si>
  <si>
    <t>FNE144</t>
  </si>
  <si>
    <t>Fortalecimiento de la Competitividad de la Esmeralda en el  Evento Comercial  del Show Internacional de Diamantes, Gemas y Perlas de Hong Kong de Marzo 2019</t>
  </si>
  <si>
    <t>Fortalecer las relaciones comerciales logradas por los empresarios colombianos con clientes de la esmeralda a nivel internacional para favorecer la venta de la gema colombiana en el exterior y por ende, incrementar las exportaciones</t>
  </si>
  <si>
    <t>FNE145</t>
  </si>
  <si>
    <t xml:space="preserve">Fortalecimiento de la competitividad de la esmeralda colombiana en las Ferias de Joyería y Gemas de Hong Kong y Las Vegas del mes de junio de 2019 </t>
  </si>
  <si>
    <t>FNE146</t>
  </si>
  <si>
    <t>Feria Boyacá Bicentenaria en Corferias 2019</t>
  </si>
  <si>
    <t>Impulsar a los pequeños comerciantes con el fin de incentivar el crecimiento y desarrollo de la industria, a través de estratégias que permitan la visibilidad de los productos que ofrecen, en espacios feriales altamente concurridos</t>
  </si>
  <si>
    <t>FNE147</t>
  </si>
  <si>
    <t xml:space="preserve">Promocionar y desarrollar la industria  de las esmeraldas colombianas y su competitividad comercial a través de la participación en la Feria Internacional de Joyería y Gemas de Hong Kong - Septiembre de 2019 y la realización del Seminario de Armonización y Lanzamiento de la Alianza Asia Pacifico </t>
  </si>
  <si>
    <t>Asegurar la continua competitividad y confiabilidad del mercado de la esmeralda colombiana en  paises asiáticos a través de la participación en la Feria Internacional de Joyería y Gemas de Hong Kong - septiembre 2019 como estrategia para generar nuevas alianzas y cubrimiento en nuevos nichos de mercados</t>
  </si>
  <si>
    <t>FNE148</t>
  </si>
  <si>
    <t>Promocionar y desarrollar la industria  de las esmeraldas colombianas  en Asia y su competitividad comercial a través de la participación eventos de Promoción y Comercio Internacional CIIE 2019, Ls China Internacional Jewelry &amp; Diamond Conference</t>
  </si>
  <si>
    <t>Impulsar la promoción y posicionamiento de la esmeralda Colombiana en el mercado de China - Asia, y la competitividad de las piedras colombianas en los principales mercados de bienes de lujo a través de la participación en las ferias, eventos y ruedas de negocios que se llevaran a cabo en el mes de noviembre de 2019 en el marco del lanzamiento de la alianza Asia- Pacifico del cual hace parte el gobierno de Colombia.</t>
  </si>
  <si>
    <t>FNE149</t>
  </si>
  <si>
    <t>Firma Geoquímica y Certificación de Origen de Esmeraldas Colombianas Fase III</t>
  </si>
  <si>
    <t xml:space="preserve">Identificar la firma geoquímica de esmeraldas provenientes de minas de dos distritos colombianos y hacer la comparación con muestras de otra localidad (Brasil), entendiento su contexto geológico y geoquímico.         </t>
  </si>
  <si>
    <t>FNE150</t>
  </si>
  <si>
    <t xml:space="preserve">Participación en AGTA GEMS SHOW y GILC  Tucson 2020 - Conferencia de Industria y Laboratorio de piedras preciosas </t>
  </si>
  <si>
    <t>Contribuir en el proceso de discusión y definición de estándares de armonización de color para las gemas de color, mediante la socialización del conocimiento y experiencia que tiene el Gremio esmeraldero Colombiano, a través de sus representantes y del Centro de Desarrollo Tecnológico de la Esmeralda - CDTEC.</t>
  </si>
  <si>
    <t>FNE151</t>
  </si>
  <si>
    <t>Elaboración de las Guías de Buenas prácticas  para el desarrollo de reportes técnicos orientados a la esmeralda colombiana. 2020</t>
  </si>
  <si>
    <t>Formular y diseñar a la luz del estándar colombiano de recursos y reservas las guías de buenas prácticas para el desarrollo de actividades de exploración, informes de exploración e informes técnicos, orientados a la esmeralda Colombiana.</t>
  </si>
  <si>
    <t>FNE152</t>
  </si>
  <si>
    <t xml:space="preserve">Apoyo a las Instituciones municipales y departamentales de la zona de influencia esmeraldera colombiana para la atención de las necesidades básicas de alimentación y salud de la población esmeraldera, con ocasión de la pandemia mundial por Covid-19 a  través de la entrega de ayudas humanitarias para atender las medidas del Estado de Emergencia económica, social y ecológica  dictada por el Presidente de la República mediante Decreto 417 de marzo de 2020. </t>
  </si>
  <si>
    <t>Apoyar las instituciones municipales y departamentales de la zona de influencia esmeraldera, contribuyendo con recursos económicos del Fondo Nacional de la Esmeralda para el fortalecimiento de la respuesta a las necesidades básicas  de la población más vulnerable del Sector Esmeraldero colombiano ( barequeros) y el fortalecimiento de la capacidad hospitalaria de atención de pacientes enfermos por coronavirus - Covid-19  en los municipios de vocación minero - esmeraldera,  a través de la firma de convenios de cooperación con Entes territoriales de Boyacá y Cundinamarca.</t>
  </si>
  <si>
    <t>FNE153</t>
  </si>
  <si>
    <t>Promoción de la esmeralda colombiana en el evento de La Feria del Hogar 2020</t>
  </si>
  <si>
    <t>Promover la esmeralda colombiana como una alternativa accesible de calidad y belleza en los productos de joyería y artesanía en el país.</t>
  </si>
  <si>
    <t>FNE154</t>
  </si>
  <si>
    <t>Revista Esmeralda X Edición ,2021</t>
  </si>
  <si>
    <t>Comunicar y difundir información de relevancia y actualidad para el sector esmeraldero colombiano,  con contenidos escritos claros y sensibles para el sector, de tal manera que faciliten el entendimiento y contextualización de la realidad de la Industria esmeraldera del país, para agremiados y partes interesadas.</t>
  </si>
  <si>
    <t>FNE155</t>
  </si>
  <si>
    <t>Apoyo, acompañamiento y fomento del programa CI MiPymes para la industria de exportaciones de la Esmeraldas, 2021</t>
  </si>
  <si>
    <t xml:space="preserve">Fortalecer la competitividad internacional de la industria de las esmeraldas colombianas incrementando la capacidad exportadora con la creacion y fomento de la figura de las comercializadoras MiPyme a través del Decreto 1451 del 4 de septiembre de 2017, el cual brinda beneficios respecto a la disminución en el pago del IVA, RETENCIONES y con la opción de una Póliza con un monto mínimo mas asequible, esto con el fin de mejorar la competitividad mediante la implementación de un programa de acompañamiento integral para el fortalecimiento técnico, empresarial, comercial, legal,y organizacional que permita el aumento en su competitividad y la expansIón de las exportaciones. Donde el Fondo Nacional de la Esmeralda habilite nuevas unidades de comercializacion para pequeñas y medianas empresas, que entrarian en las nuevas regulaciones y programas del gobierno colombiano mediante el decreto 1451 del 4 de septiembre de 2017. </t>
  </si>
  <si>
    <t>FNE156</t>
  </si>
  <si>
    <t>Firma Geoquímica y Certificación de Origen de Esmeraldas Colombianas Fase IV.2021</t>
  </si>
  <si>
    <t xml:space="preserve"> Identificar la firma geoquímica de esmeraldas provenientes de minas de dos distritos colombianos y hacer la comparación entendiendo su contexto geológico y geoquímico.   </t>
  </si>
  <si>
    <t>FNE157</t>
  </si>
  <si>
    <t>Promoción de la esmeralda colombiana en el evento de La Feria Colombiamoda 2021</t>
  </si>
  <si>
    <t>Promover la esmeralda colombiana en la Feria Colombiamoda 2021 como una alternativa accesible de calidad y belleza en los productos de joyería y artesanía en el país.</t>
  </si>
  <si>
    <t>FNE158</t>
  </si>
  <si>
    <t>Fortalecimiento de la competitividad de la esmeralda colombiana en la Feria de Joyería y Gemas de Las Vegas en el mes de agosto de 2021</t>
  </si>
  <si>
    <t xml:space="preserve">Desarrollar, fortalecer y consolidar las relaciones comerciales de los empresarios de la esmeralda colombiana en mercados internacionales de interés, como Estados Unidos (Las Vegas).  Siendo este mercado el principal mercado de destino para nuestras esmeraldas. </t>
  </si>
  <si>
    <t>FNE159</t>
  </si>
  <si>
    <t>Promoción de la esmeralda colombiana en el evento de La Feria del Hogar 2021</t>
  </si>
  <si>
    <t>Promover la esmeralda colombiana en la Feria del Hogar 2021 - Pabellón Expojoyas, presentando la Esmeralda como una alternativa accesible de calidad y belleza en los productos de joyería y artesanía en el país.</t>
  </si>
  <si>
    <t>FNE160</t>
  </si>
  <si>
    <t>Promoción del Sector minero de la esmeralda colombiana en Congreso Nacional de Minería 2021 "Por un mundo más verde"</t>
  </si>
  <si>
    <t xml:space="preserve">Formar parte del análisis y discusión de la situación de la minería en colombia, haciendo un acercamiento a la realidad de la esmeralda, con el fin de conocer la problemática, principales retos y necesidades de la minería del país, en pro de identificar oportunidades de mejora y articulación con otros actores, en temas de sostenibilidad, impacto ambiental, competitividad y empleabilidad, entre otros. </t>
  </si>
  <si>
    <t>FNE161</t>
  </si>
  <si>
    <t>Participar con el acompañamiento de Procolombia en la vitrina internacional más importante del 2021/2022, "Expo Dubái". En donde se exalta que Emiratos Árabes Unidos es la capital financiera y comercial de la economía del mundo islámico, ejerciendo el liderazgo político en el marco de los países del Golfo. Por este motivo es importante la participacion en Expo Dubái en donde convergen grandes grupos de actores del sector de joyería para encontrar nuevos clientes potenciales, no solo en la población de EAU sino tambien entre los más de 190 países participantes. Lo que lleba a crear oportunidades para la reconversion productiva de comunicades del occidente de Boyaca e incentiva la inversion en proyecto de mineria en esmeraldas.</t>
  </si>
  <si>
    <t>FNE162</t>
  </si>
  <si>
    <t>formular y diseñar la estrategia de armonización entre el desarrollo productivo esmeraldífero y la estrategia de conservación y protección ambiental del territorio en el municipio de San Pablo de Borbur (Boyacá)</t>
  </si>
  <si>
    <t>Apoyar los procesos de viabilidad ambiental para la industria de las esmeraldas en San Pablo de Borbur, a traves de la implementaciond e un modelo de almacenamiento de datos geografico que permita tomar decsiones tecnicas para la industria y el sector esmeraldifero de una manera sostenible y armonizada con el territrio.</t>
  </si>
  <si>
    <t>FNE163</t>
  </si>
  <si>
    <t>FNE164</t>
  </si>
  <si>
    <t>Fortalecimiento de inversion y mineria, competitividad y promoción de la esmeralda colombiana a través de la participación en Expo Dubai -2021</t>
  </si>
  <si>
    <t>Promoción de laEesmeralda Colombiana en el evento Feria del Diseño 2021</t>
  </si>
  <si>
    <t>Promoción de la Esmeralda Colombiana en la Feria de Joyería y Gemas de Dubái- 2022</t>
  </si>
  <si>
    <t>Promover la Esmeralda Colombiana en la Feria de Joyería y Gemas de Dubai 2022, conocer el mercado de Medio Oriente de gemas y joyería y generar oportunidades de comercialización de la esmeralda en el corto, mediano y largo plazo</t>
  </si>
  <si>
    <t>AVANCE DEL PROYECTO (ACTIVIDADES)</t>
  </si>
  <si>
    <t>LIQUIDADO</t>
  </si>
  <si>
    <t xml:space="preserve">LIQUIDADO </t>
  </si>
  <si>
    <t>NO FUE EJECUTADO</t>
  </si>
  <si>
    <t>EN EJECUCION</t>
  </si>
  <si>
    <t xml:space="preserve">VALOR EJECUTADO F.N.E </t>
  </si>
  <si>
    <t>VALOR FUENTE DE COFINANCIACIÓN F.N.E</t>
  </si>
  <si>
    <t>ESTADO DEL PROYECTO</t>
  </si>
  <si>
    <t>FNE165</t>
  </si>
  <si>
    <t>Revista Esmeralda XI Edición 2022</t>
  </si>
  <si>
    <t>NA</t>
  </si>
  <si>
    <t>CIRCULO CUADRADO SAS</t>
  </si>
  <si>
    <t>FEDESMERALDAS</t>
  </si>
  <si>
    <t>Acta de Aprobación de Póliza No. 390-45-994000013196  del 31/03/2022</t>
  </si>
  <si>
    <t>3009/2022</t>
  </si>
  <si>
    <t>FNE166</t>
  </si>
  <si>
    <t>Promoción del Sector Minero de la  Esmeralda Colombiana en el Congreso Nacional de Minería 2022 - Energía, Vida y Futuro</t>
  </si>
  <si>
    <t>Formar parte del análisis y discusión de la situación de la minería en Colombia, haciendo un acercamiento a la realidad de la esmeralda, con el fin de conocer la problemática, principales retos y necesidades de la minería del país, en pro de identificar oportunidades de mejora y articulación con otros actores, en temas de sostenibilidad, impacto ambiental, competitividad, seguridad alimentaria, transición energética, adaptación al cambio climático, diversidad y empleabilidad, entre otros.</t>
  </si>
  <si>
    <t>VARIOS</t>
  </si>
  <si>
    <t>FNE167</t>
  </si>
  <si>
    <t>Promoción de la esmeralda colombiana en el evento de La Feria del Hogar 2022</t>
  </si>
  <si>
    <t>Promover la esmeralda colombiana en la Feria del Hogar 2022- Pabellón Expojoyas, presentando la Esmeralda como una alternativa accesible de calidad y belleza en los productos de joyería y artesanía en el país.</t>
  </si>
  <si>
    <t>Acta de Aprobación de Póliza No. BCH-1000213331 y BCH-100003971  del 08/9/2022</t>
  </si>
  <si>
    <t>FNE168</t>
  </si>
  <si>
    <t>Promoción de la esmeralda colombiana en la Feria de Joyería y Gemas de Singapur 2022</t>
  </si>
  <si>
    <t xml:space="preserve">Promover la Esmeralda Colombiana en la feria de Singapur, mercados estrategicamente ubicados, con preferencias arancelarias para las esmeraldas Colombianas, buscando un mayor valor agregado en la venta, y ampliar el mercado mundial del producto. </t>
  </si>
  <si>
    <t>ACODES</t>
  </si>
  <si>
    <t>FNE169</t>
  </si>
  <si>
    <t>Ampliacion, mejoramiento, adecuación y mantenimiento de las instalaciones del jardin infantil del Municipio de Chivor 2022</t>
  </si>
  <si>
    <t>Construcción, mejoramiento, adecuación y mantenimiento del hogar infantil del MUnicipio de Chivor</t>
  </si>
  <si>
    <t>MUNICIPO DE CHIVOR</t>
  </si>
  <si>
    <t>ARQ. CESAR AUGUSTO GARCIA RODRIGUEZ</t>
  </si>
  <si>
    <t>SOLUCIONES  EMPRESARIALES INTEGRALES LTDA.</t>
  </si>
  <si>
    <t>Acta de Aprobación de Póliza No. 4007374  y 4001452  del 01/11/2022</t>
  </si>
  <si>
    <t>FNE170</t>
  </si>
  <si>
    <t>Promoción de la esmeralda colombiana en la Feria del Diseño con Esmeralda 2022</t>
  </si>
  <si>
    <t>Promover la esmeralda colombiana en la Feria del Diseño 2022, presentando la Esmeralda como una alternativa accesible de calidad y belleza en los productos de joyería y artesanía en el país.</t>
  </si>
  <si>
    <t>FRACTAL DESIGN COLOMBIA SAS</t>
  </si>
  <si>
    <t>Acta de Aprobación de Póliza No. BCH-100023271 y BCH-100004552  del 06/12/2022</t>
  </si>
  <si>
    <t>FNE171</t>
  </si>
  <si>
    <t xml:space="preserve">Participación en AGTA GEM SHOW de TUCSON 2023, Conferencia GILC - Conferencia de Industria y Laboratorio de Piedras Preciosas </t>
  </si>
  <si>
    <t>Convocar y desarrollar temáticas que permitan la discusión, el conocimiento y el trabajo conjunto de los actores de la industria de la joyería y geomolgía internacional en aras de su desarrollo y consolidación de buenas prácticas para el ejercicio, promoviendo la necesidad de que la esmeralda cuente con estándares propios dentro de la valoración y caracterización como gema de color</t>
  </si>
  <si>
    <t>FNE172</t>
  </si>
  <si>
    <t>Promoción de la Esmeralda Colombiana en la Feria de Joyería y Gemas de Dubai 2023 y Participación en Congreso ICA Dubai 2023</t>
  </si>
  <si>
    <t>Promover la esmeralda colombian en la Feria de Joyería y gemas de Dubái 2023, conocer en el mercado de Medio Oriente de gemas y joyería y generar oportunidades de comercialización de la esmeralda, así mismo, formar parte de la discución en cuanto a gemas de color se refiere en el Congreso de Gemas de Dubái 2023</t>
  </si>
  <si>
    <t>FNE173</t>
  </si>
  <si>
    <t>Fortalecimiento de la competitividad de la esmeralda colombiana en el evento comercial del Show Internacional de Joyería - Show Internacional de Diamantes, Gemas y Perlas Hong Kong - marzo 2023</t>
  </si>
  <si>
    <t xml:space="preserve">Recuperar el espacio comercial de la esmeralda colombiana en el mercado Chino con la llegada de la gema colombiana a la Feria de Joyería y Gemas y con la reactivación de las relaciones comerciales directas dada la apertura dde la frontera, favoreciendo la exportación a este mercado. </t>
  </si>
  <si>
    <t>FNE174</t>
  </si>
  <si>
    <t>Revista Esmeralda XII Edición 2023</t>
  </si>
  <si>
    <t xml:space="preserve">Comunicar y difundir información de Relevancia y actualidad para el sector esmeraldero colombiano, con contenidos escritos claros y sensibles para el sector, de tal manera que faciliten el entendimiento y contextualización de la realidad de la Industria de  esmeraldera del país, facilitando el ejercicio minero dentro de los parámetros de ley. </t>
  </si>
  <si>
    <t>Acta de Aprobación de Póliza No. 340-45-994000006895   del 17/05/2023</t>
  </si>
  <si>
    <t>FNE175</t>
  </si>
  <si>
    <t>Dotación Hospitalaria de muebles, enseres, equipos biomédicos y equipamiento de apartamento para el personal médico UBA La Victoria 2023</t>
  </si>
  <si>
    <t>Fortalecer la prestación de los servicios  habilitados en la UBA de La Victoria</t>
  </si>
  <si>
    <t>ESE HOSPITAL REGIONAL DE CHIQUINQUIRA</t>
  </si>
  <si>
    <t>MAJOSUM SAS</t>
  </si>
  <si>
    <t>Acta de Aprobación de Póliza No. 21-45-101411400   del 01/06/2023</t>
  </si>
  <si>
    <t>FNE 176</t>
  </si>
  <si>
    <t>Traslado Institución educativa Santa Bárbara Sede Preescolar y Primaria, Municipio de San Pablo de Borbur, Departamento de Boyacá, 2023</t>
  </si>
  <si>
    <t>Mejorar las condiciones del sistema educativo para el desarrollo de competencias de la población en edad escolar</t>
  </si>
  <si>
    <t>GRUPO HIQ SAS</t>
  </si>
  <si>
    <t>Acta de Aprobación de Póliza No. 3672066-1 y 0916455-1   del 27/06/2023</t>
  </si>
  <si>
    <t>FNE 177</t>
  </si>
  <si>
    <t>Fortalecimiento de la competitividad de la esmeralda colombiana en la Feria de Joyería y Gemas ASIA Hong Kong- junio 2023</t>
  </si>
  <si>
    <t>Recuperar el espacio comercial de la esmeralda colombiana en el mercado Chino con la llegada de la gema colombiana a la Feria de Joyería y gemas ASIA Hong Kong (JGA)de junio de 2023  y  la reactivación de las relaciones comerciales directas dada la apertura de la frontera que derivan en exportaciones hacia el mercado asiático.</t>
  </si>
  <si>
    <t>FNE 178</t>
  </si>
  <si>
    <t>Promoción de la Esmeralda Colombiana en el Evento de la Feria Colombiamoda 2023</t>
  </si>
  <si>
    <t>Promover la esmeralda colombiana en la Feria Colombiamoda 2023 como una alternativa accesible de calidad y belleza en los productos de joyería y artesanía en el país.</t>
  </si>
  <si>
    <t xml:space="preserve"> BOYACAENRED SAS     Y OTROS PROVEEDORES</t>
  </si>
  <si>
    <t>Acta de Aprobación de Póliza No. BY-100036395 y BY-100004674   del 14/07/2023</t>
  </si>
  <si>
    <t>FNE 179</t>
  </si>
  <si>
    <t>Promoción de la Esmeralda Colombiana en el Evento de la Feria Agroexpo 2023</t>
  </si>
  <si>
    <t>Promover la esmeralda colombiana en la Feria AGROEXPO 2023, presentando la Esmeralda como una alternativa accesible de calidad y belleza en los productos de joyería y artesanía en el país.</t>
  </si>
  <si>
    <t>FRACTAL DESIGN COLOMBIA SAS Y OTROS PROVEEDORES</t>
  </si>
  <si>
    <t>Acta de Aprobación de Póliza No. BCH-10028384 y BCH-100005642   del 12/07/2023</t>
  </si>
  <si>
    <t>FNE 180</t>
  </si>
  <si>
    <t>Dotación Hospitalaria para la prestación de los servicios de baja complejidad de la E.S.E. Centro de Salud Nuestra Señora de la Paz, municipio de Quípama, Dpto de Boyacá</t>
  </si>
  <si>
    <t>Mejorar la Prestación de los Servicios de Salud de baja complejidad de la E.S.E. Centro de Salud Nuestra Señora de la Paz, municipio de Quípama, Dpto de Boyacá</t>
  </si>
  <si>
    <t>Acta de Aprobación de Póliza No. 21-45-1014420239   del 28/08/2023</t>
  </si>
  <si>
    <t>FNE 181</t>
  </si>
  <si>
    <t xml:space="preserve">"Fortalecimiento de Ambientes de Formación para la Capacitación en Nuevas Tecnologías para la Talla de Piedras Preciosas". </t>
  </si>
  <si>
    <t>Tecnificar y actualizar la talla de la esmeralda en Colombia para aumentar la oferta de este servicio, así como impulsar el sector comercial y joyero del gremio esmeraldero, en términos  de innovación y competitividad con proyección de comercialización internacional.</t>
  </si>
  <si>
    <t>SENA</t>
  </si>
  <si>
    <t>PROCEDATA INTERNACIONAL SAS</t>
  </si>
  <si>
    <t>COMPAÑÍA DE INGENIERIA Y CONSULTORIAS CIC SAS</t>
  </si>
  <si>
    <t>Acta de Aprobación de Póliza No. 156944   del 27/11/2023</t>
  </si>
  <si>
    <t>FNE 182</t>
  </si>
  <si>
    <t>Promocionar y desarrollar la industria de las esmeraldas colombianas y su competitividad comercial a través de la participación en la Feria de Joyería y Gemas de Bangkok 2023 y en la Feria Internacional de Joyería y Gemas de Hong Kong - septiembre de 2023</t>
  </si>
  <si>
    <t>Asegurar la presencia de la esmeralda colombiana en el mercado Asiático explorando relaciones comerciales con nichos de mercado en pro de su posicionamiento y comercialización</t>
  </si>
  <si>
    <t>FNE 183</t>
  </si>
  <si>
    <t>Promoción de la esmeralda colombiana en el evento de La Feria del Hogar 2023</t>
  </si>
  <si>
    <t>Promover la esmeralda colombiana en la Feria del Hogar 2023- Pabellón Expojoyas, presentando la Esmeralda como una alternativa accesible de calidad y belleza en los productos de joyería, bisutería y artesanía en el país.</t>
  </si>
  <si>
    <t>BOYACAENRED SAS Y OTROS PROVEEDORES</t>
  </si>
  <si>
    <t>Acta de Aprobación de Póliza No. BY-100037332 y BY-100004835   del 01/09/2023</t>
  </si>
  <si>
    <t>FNE 184</t>
  </si>
  <si>
    <t xml:space="preserve">Promoción del Sector Minero de la Esmeralda Colombiana en Congreso Nacional de Minería 2023 "Minerales Para la Vida" </t>
  </si>
  <si>
    <t>Formar parte del análisis,  discusión y socialización de la situación de la minería en Colombia, haciendo un acercamiento a la realidad de la esmeralda, con el de conocer la problemática, principales retos y necesidades de la minería del país, en pro de identificar oportunidades de mejora y articulación con otros actores, en temas de sostenibilidad, impacto ambiental, transición energética, formalización y coyuntura política y social en el país</t>
  </si>
  <si>
    <t>FNE 185</t>
  </si>
  <si>
    <t>Construcción de la Sala de Terapia Física y  Sala Lúdica, de las instalaciones del Hogar Geriátrico Manantial de Paz y Esperanza del Municipio de Macanal Departamento de Boyacá-2023</t>
  </si>
  <si>
    <t>Construcción de la Sala de Terapia Física y  Sala de Esparcimiento, de las instalaciones del Hogar Geriátrico Manantial de Paz y Esperanza del Municipio de  Macanal</t>
  </si>
  <si>
    <t>CONSORCIO HOGAR MACANAL</t>
  </si>
  <si>
    <t>ASESORES. INTERVENTORES Y CONSTRUCTORES ELECTRICOS SAS -AICE SAS</t>
  </si>
  <si>
    <t>Acta de Aprobación de Póliza No. 57-45-101001988 y 57-40-101001993 del 12/10/2023</t>
  </si>
  <si>
    <t>FNE 186</t>
  </si>
  <si>
    <t>Plan Estratégico de Comunicaciones del Fondo Nacional de la Esmeralda - FNE. 2023</t>
  </si>
  <si>
    <t xml:space="preserve">Difundir las acciones realizadas por Fedesmeraldas - Fondo Nacional de Esmeraldas en beneficio del sector de la esmeralda colombiana en materia de competitividad, investigación, desarrollo social, comercialización, transformación y producción a través de medios tradicionales y gestión de herramientas mediáticas propias.  </t>
  </si>
  <si>
    <t>RAFAEL MATEUS ASOCIADOS SAS</t>
  </si>
  <si>
    <t>MARRIAGA ASESORES Y CONSULTORES SAS</t>
  </si>
  <si>
    <t>Acta de Aprobación de Póliza No. 33-45-101122630  del 26/10/2023</t>
  </si>
  <si>
    <t>FNE 187</t>
  </si>
  <si>
    <t>Promoción de la Emeralda Colombiana en el Evento de La Feria EXPOBOYACA  2023</t>
  </si>
  <si>
    <t>Promover la esmeralda colombiana en la Feria Expoboyacá 2023, presentando la Esmeralda como una alternativa accesible de calidad y belleza en los productos de joyería, bisutería y artesanía en el país.</t>
  </si>
  <si>
    <t>Acta de Aprobación de Póliza No. 3770187-2 y 0935456-8   del 301/10/2023</t>
  </si>
  <si>
    <t>FNE 188</t>
  </si>
  <si>
    <t>Promoción de la Emeralda Colombiana en el Evento de La Feria del Diseño con Esmeralda  2023</t>
  </si>
  <si>
    <t>Promover la esmeralda colombiana en la Feria del Siseño Con Esmeralda 2023, presentando la Esmeralda como una alternativa accesible de calidad y belleza en los productos de joyería, bisutería y artesanía en el país.</t>
  </si>
  <si>
    <t>Acta de Aprobación de Póliza No. BCH-100031295 y BCH-100006417 del 30/11/2023</t>
  </si>
  <si>
    <t>FNE189</t>
  </si>
  <si>
    <t>Participación en AGTA GEM SHOW  Tucson 2024  y Conferencia GILC - Conferencia de industria y Laboratorio de Piedras Preciosas</t>
  </si>
  <si>
    <t>Participar de los encuentros que convocan las autoridades de la Industria de la Gemología Internacional de tal forma que permitan la discusión, el conocimiento y el trabajo conjunto de los actores de la industria de la joyería y geomolgía internacional en aras de su desarrollo y consolidación de buenas prácticas para el ejercicio, promoviendo y defendiendo la esmeralda colombiana</t>
  </si>
  <si>
    <t>VARIOS PROVEEDORES</t>
  </si>
  <si>
    <t>FNE 190</t>
  </si>
  <si>
    <t xml:space="preserve">Promoción de la esmeralda colombiana en el evento de La Feria Internacional de Calzado y Cuero 2024 </t>
  </si>
  <si>
    <t>Promover la esmeralda colombiana en la Feria Internacional de Calzado y Cuero 2024, presentando la Esmeralda como una alternativa accesible de calidad y belleza en los productos de joyería y artesanía en el país y como un excelente complemento de moda y belleza para cualquier ocasión.</t>
  </si>
  <si>
    <t>Acta de Aprobación de Póliza No. BY-100040029 y BY -100005459 del 31/02/2024</t>
  </si>
  <si>
    <t>FNE191</t>
  </si>
  <si>
    <t>Actualización Tecnológica del Laboratorio CDTEC Gemlab. 2024</t>
  </si>
  <si>
    <t>Adquirir equipos y soluciones de laboratorio, con el fin realizar la actualización del laboratorio CDTECGemlab que permita prestar un mejor servicio a la industria de la esmeralda colombiana, que incremente la competitividad y eficiencia de la industria en términos de productos y servicios, que junto con la esmeralda, se ofrece en los mercados internacionales.</t>
  </si>
  <si>
    <t>CDTEC</t>
  </si>
  <si>
    <t>OMEGA CONSULTING Y ASOCIADOS SAS</t>
  </si>
  <si>
    <t>Acta de Aprobación de Póliza No. NB-100311860 del 04/03/2024</t>
  </si>
  <si>
    <t>ETAPA INICIAL</t>
  </si>
  <si>
    <t>FNE 192</t>
  </si>
  <si>
    <t>Dotación hospitalaria para la prestación de los servicios de baja complejidad de la E.S.E.  Centro de Salud San Pablo de Borbur, Municipio de San Pablo de Borbur, Departamento de Boyacá” 2024</t>
  </si>
  <si>
    <t>Mejorar la prestación de los servicios de salud de baja complejidad de la E.S.E.  Centro de Salud San Pablo de Borbur del Municipio de San pablo de Borbur, Departamento de Boyacá</t>
  </si>
  <si>
    <t>FNE 193</t>
  </si>
  <si>
    <t>"Fortalecimiento de Ambientes de Formación para la Capacitación en Nuevas Tecnologías para la Talla de Piedras Preciosas- FASE II". 2024</t>
  </si>
  <si>
    <t>Desarrollar programas  de formación profesional integral, impartidos por el SENA-Centro de Materiales y Ensayos,  mediante la dotación de ambientesde formación}, en nueve municipios de la región esmeraldifera de Bóyaca y Cundinamarca</t>
  </si>
  <si>
    <t>FNE194</t>
  </si>
  <si>
    <t>Fortalecimiento de la competitividad de la esmeralda colombiana en el Show Internacional de diamantes, gemas y perlas Hong Kong - marzo 2024 y  Feria de Joyería y Gemas de Bangkok febrero 2024</t>
  </si>
  <si>
    <t>Recuperar el espacio comercial de la esmeralda colombiana en el mercado Chino y ganar posicionamiento en el mercado del sudeste asiático a través de la participación de la  delegación colombiana de la esmeralda en Ferias de renombre y gran convocatoria con una oferta seleccionada de esmeraldas de gran belleza</t>
  </si>
  <si>
    <t>FNE 195</t>
  </si>
  <si>
    <t>Adquisición de dotación hospitalaria para la E.S.E Centro de Salud Santa Bárbara del Municipio Tunungua - Departamento de Boyacá ”</t>
  </si>
  <si>
    <t>Mejorar la prestación de servicios de salud de primer nivel en la ESE Centro de Salud Santa Bárbara   de Tunungua con la adquisición de dotación hospitalaria establecida en la resolución 3100 de 2019 de Ministerio de Protección Social</t>
  </si>
  <si>
    <t>FNE 196</t>
  </si>
  <si>
    <t>Revista Esmeralda XIII Edición - 2024</t>
  </si>
  <si>
    <t>Facilitar el acceso y comprensión de información relevante y actualizada para la industria esmeraldera colombiana es crucial. Esto implica comunicar y difundir contenidos escritos claros y sensibles al sector, que permitan entender y contextualizar la realidad de la industria esmeraldera del país. Este enfoque ayuda a facilitar el ejercicio minero dentro de los parámetros legales establecidos.</t>
  </si>
  <si>
    <t>MAS CLICK SAS</t>
  </si>
  <si>
    <t>FNE 197</t>
  </si>
  <si>
    <t>Promoción de la esmeralda colombiana en el evento de La Feria de Colombiamoda 2024</t>
  </si>
  <si>
    <t>Promover el conocimiento y adquisición de la esmeralda colombiana en la Feria Colombiamoda 2024 como una alternativa accesible de calidad y belleza en los productos de joyería y artesanías en el país.</t>
  </si>
  <si>
    <t>FNE 198</t>
  </si>
  <si>
    <t>Fortalecimiento de la competitividad de la esmeralda colombiana en la Feria de Joyería y Gemas Asia Hong Kong- junio 2024</t>
  </si>
  <si>
    <t>Impulsar el conocimiento y comercio de la esmeralda colombiana en el mercado chino a través del intercambio de información  con los visitantes y autoridades de la industria de la joyería mundial y promoviendo relaciones comerciales con clientes y visitantes de la Feria de Joyería y Gemas Asia Hong Kong junio 2024</t>
  </si>
  <si>
    <t>FNE 199</t>
  </si>
  <si>
    <t>Promoción del Sector Minero de la Esmeralda colombiana en Congreso Nacional de Minería 2024</t>
  </si>
  <si>
    <t>Formar parte del análisis,  discusión y socialización de la situación de la minería en Colombia, haciendo un acercamiento a la realidad de la esmeralda, con el de conocer la problemática, principales retos y necesidades de la minería del país, en pro de identificar oportunidades de mejora y articulación con otros actores, en temas de sostenibilidad, impacto ambiental, transición energética, formalización y coyuntura política y social en el país.</t>
  </si>
  <si>
    <t>FNE 200</t>
  </si>
  <si>
    <t>Promoción de la Esmeralda Colombiana en el Evento de la Feria del Hogar 2024</t>
  </si>
  <si>
    <t xml:space="preserve">Promover la esmeralda colombiana en la Feria del Hogar 2024- Pabellón Expojoyas, presentando la Esmeralda como una alternativa accesible de calidad y belleza en los productos de joyería, bustería y artesanías para los visitantes nacionales y extranjeros </t>
  </si>
  <si>
    <t>FNE 201</t>
  </si>
  <si>
    <t>Promocionar y desarrollar la industria de las esmeraldas colombianas y su competitividad comercial a través de la participación en la Feria de Joyería y Gemas de Bangkok de septiembre de 2024 y en la Feria Internacional de Joyería y Gemas de Hong Kong de Septiembre de 2024.</t>
  </si>
  <si>
    <t>Asegurar la presencia de la esmeralda colombiana en el mercado Asiático mediante la oferta de gemas de excelente calidad, relaciones comerciales basadas en la confianza y desarrollo de transacciones comerciales competitivas que aseguren la satisfacción de los clientes.</t>
  </si>
  <si>
    <t>FNE 202</t>
  </si>
  <si>
    <t>Implementación de un sistema de energía solar para autoconsumo en Centro Geriátrico del Municipio de Macanal</t>
  </si>
  <si>
    <t>Contribuir con el mejoramiento de la calidad de vida y seguridad de la población de adulto mayor del Centro Geriatrico del municipio de Macanal a través de la instalación de un sistema de energía fotovoltaica y contribuir con la generación de ahorros económicos debido a la disminución en el consumo de energía eléctrica</t>
  </si>
  <si>
    <t>FNE 203</t>
  </si>
  <si>
    <t>Implementación de un sistema de energía solar para autoconsumo en el Colegio Santa Bárbara del Municipio de San pablo de Borbur</t>
  </si>
  <si>
    <t xml:space="preserve">Contribuir con el cuidado y protección del medio ambiente a través del desarrollo de iniciativas que promuevan el conocimiento y uso de energías limpias en la región esmeraldera </t>
  </si>
  <si>
    <t>FNE 204</t>
  </si>
  <si>
    <t>Promoción de la esmeralda colombiana y del trabajo artesanal esmeraldero en el evento XIX Festival Minero 2024 del Municipio de San Pablo de Borbur</t>
  </si>
  <si>
    <t>Promover la esmeralda colombiana en el Festival Minero 2024 del Municipio de San Pablo de Borbur como un producto colombiano de gran belleza y versatilidad que se puede transformar en piezas de arte y uso cotidiano a través de joyas y artesanías hechas por talento local</t>
  </si>
  <si>
    <t>FNE 205</t>
  </si>
  <si>
    <t>Fortalecimiento al proceso de estandarización del grano de cacao, comercialización, adecuación física y puesta en marcha  de la planta de transformación de cacao del Municipio de San Pablo de Borbur Departamentoi de Boyacá</t>
  </si>
  <si>
    <t>Mejorar los niveles de competitividad en la industria cacaotera de la provincia del Occidente de Boyacá</t>
  </si>
  <si>
    <t>FNE 206</t>
  </si>
  <si>
    <t>Promoción de la Esmeralda Colombiana en el evento Feria del Diseño Con Esmeralda 2024</t>
  </si>
  <si>
    <t>Promover la esmeralda colombiana en la Feria del Diseño con Esmeraldas 2024, presentando la Esmeralda como una alternativa de gran calidad y belleza en los productos de joyería, bustería y artesanía en el país a precios accesibles y en capacidad de satisfacer los gustos y presupuestos de los visitantes</t>
  </si>
  <si>
    <t>FNE 207</t>
  </si>
  <si>
    <t>Fabricación, caracterización y pruebas de uso gemológico de la sustancia Naturalys en el proceso de embellecimiento por medio de relleno de fisuras en esmeraldas colombianas.2024</t>
  </si>
  <si>
    <t>Crear una base científica para el proceso de prueba de la sustancia en fase de desarrollo denominada Naturalys con el fin de determinar completamente sus propiedades fisicoquímicas, estandarizar su proceso de fabricación y aplicación como potencial sustituyente natural de sustancias sintéticas y/o naturales, utilizadas frecuentemente en la mejora de claridad de las esmeraldas colombianas por el proceso de relleno de fisuras</t>
  </si>
  <si>
    <t>FNE 208</t>
  </si>
  <si>
    <t>Plan Estratégico de Comunicaciones y Relacionamiento para difusión, posicionamiento y divulgación de los avances logrados por el sector de la esmeralda gracias a la inversión de  recursos del FNE en el desarrollo de proyectos según Ley 488 de 1998 art.101</t>
  </si>
  <si>
    <t>Fortalecer la gestión continua del Plan Estratégico de Comunicaciones y Relacionamiento Mediático del Fondo Nacional de la Esmeralda y FEDESMERALDAS, dándole continuidad a la gestión comunicativa, asegurando una promoción y posicionamiento en medios de comunicación tradicionales y digitales efectivo y estratégico. Esto implicará resaltar el desarrollo técnico, científico y comercial del sector de la esmeralda colombiana, destacando las contribuciones del Fondo Nacional de la Esmeralda y la labor de FEDESMERALDAS en las regiones esmeralderas del país</t>
  </si>
  <si>
    <t>FNE 209</t>
  </si>
  <si>
    <t>Adquisición de sistema de radiografía móvil de alta frecuencia para la Empresa Social del Estado Hospital Santa Ana del Municipio de Muzo, Boyacá</t>
  </si>
  <si>
    <t>Dotar con equipo de radiografía móvil de alta frecuencia a la ESE hospital Santa Ana del municipio de Muzo Boyacá.</t>
  </si>
  <si>
    <t>FNE 210</t>
  </si>
  <si>
    <t>Promoción de la Esmeralda Colombiana y del Trabajo Artesanal Esmeraldero en el Festival de Luces de Villa de Leyva 2024</t>
  </si>
  <si>
    <t>Promover la esmeralda colombiana durante el Festival de Luces de Villa de Leyva 2024, destacándola como una alternativa de alta calidad y belleza en productos de joyería, bisutería y artesanía, con precios accesibles que se adapten a los gustos y presupuestos de los visitantes, mientras se impulsa la expansión hacia nuevos mercados para ampliar los beneficios del sector.</t>
  </si>
  <si>
    <t>FNE 211</t>
  </si>
  <si>
    <t xml:space="preserve">Campaña Internacional de Promoción de la Industria de la Esmeralda y sus Comunidades
</t>
  </si>
  <si>
    <t xml:space="preserve">Concentrar la promoción de la esmeralda colombiana bajo una misma imagen y acciones comunicativas consolidadas que permitan transmitir no sólo sus características y resalten su belleza sino también muestren su industria, sus actores y su realidad, destacando el impacto económico que genera, el desarrollo social que promueve y el cuidado por el medio ambiente que se impulsa desde el ejercicio minero y sus comunidades, enmarcado en Colombia como su país de orígen. </t>
  </si>
  <si>
    <t>FNE 212</t>
  </si>
  <si>
    <t>Encuentro comercial de la esmeralda con Asociaciones de Guaqueros de Occidente de Boyacá-2024</t>
  </si>
  <si>
    <t>Promover el acercamiento entre los actores productivos de las esmeraldas (Guaqueros - mineros ancestrales, Asociaciones de guaqueros,  Empresas productoras de esmeraldas y Gobiernos Locales) con el fin de acceder a oportunidades de adquisición de esmeraldas de tal forma que se generen oportunidades de comemrcio de gemas y por ende un ingreso económico que permita el sustento de sus familias</t>
  </si>
  <si>
    <t>TOTAL</t>
  </si>
  <si>
    <t>EN LIQUIDACION</t>
  </si>
  <si>
    <t>SUSPENDIDO</t>
  </si>
  <si>
    <t>FNE213</t>
  </si>
  <si>
    <t xml:space="preserve">Participación en AGTA GEM SHOW  Tucson 2025 - Reunión GILC + ICA </t>
  </si>
  <si>
    <t xml:space="preserve">Participar de los encuentros que convocan las autoridades de la Industria de la Gemología Internacional de tal forma que permitan la discusión, el conocimiento y el trabajo conjunto de los actores de la industria de la joyería y geomología internacional en aras de su desarrollo y la consolidación de buenas prácticas en donde la representación colombiana defiende y promueve la posición y características de la esmeralda colombiana. </t>
  </si>
  <si>
    <t>FNE214</t>
  </si>
  <si>
    <t>Adecuación y mejoramiento Plazoleta de Comidas del Municipio de Muzo, departamento de Boyacá. 2025</t>
  </si>
  <si>
    <t>Transformar la plazoleta de comidas del municipio de Muzo en un espacio sostenible, seguro e higiénico para la venta de alimentos, incorporando prácticas como energía solar, recolección de aguas lluvia y estaciones de reciclaje, con el propósito de fomentar el desarrollo económico, turístico y cultural del municipio, mientras se promueve la integración y las buenas practicas.</t>
  </si>
  <si>
    <t>FNE215</t>
  </si>
  <si>
    <t xml:space="preserve">Fortalecimiento de la Promoción y Comercialización de la Esmeralda Colombiana en el Show Internacional de Diamantes, Gemas y Perlas Hong Kong Marzo 2025 y Feria de Joyería y Gemas de Bangkok Febrero 2025   </t>
  </si>
  <si>
    <t>Asegurar la presencia y reconocimiento de la esmeralda colombiana en el mercado de lujo mundial de las piedras preciosas y de la joyería mundial a través de la promoción y comercialización en Ferias de gran formato como son Ferias de Joyería y Gemas de Bangkok y Show internacional de diamantes, gemas y perlas de Hong Kong en sus diferentes versiones anuales.</t>
  </si>
  <si>
    <t>FNE216</t>
  </si>
  <si>
    <t>Dotación de Tecnología Biomédica para la E.S.E. Hospital Regional de Boyacá</t>
  </si>
  <si>
    <t>Fortalecer la prestación de los servicios de hospitalización, emergencia, fisioterapia conb la dotación de equipos biomédicos</t>
  </si>
  <si>
    <t>FNE217</t>
  </si>
  <si>
    <t>Revista Esmeralda XIV Edición 2025</t>
  </si>
  <si>
    <t xml:space="preserve">Comunicar y difundir información de relevancia y actualidad para el sector esmeraldero colombiano, con contenidos escritos claros y accesibles para el sector, de tal manera que faciliten el entendimiento y contextualización de la realidad de la Industria </t>
  </si>
  <si>
    <t>FNE218</t>
  </si>
  <si>
    <t>Participación de la Esmeralda Colombiana en Congreso ICA Brasil 2025 - Gemas pára Generaciones</t>
  </si>
  <si>
    <t xml:space="preserve">Conocer los avances y recomendaciones que en materia técnica, social, ambiental, normativa y tributaria, entre otros aspectos, se están impulsando por parte de Organismos Multilaterales y Entes especializados en la minería y gemas de color como ICA, de tal forma que sea posible extraer e implementar aquellos aspectos que signifiquen un beneficio para Colombia y el fortalecimiento en las relaciones de la industria esmeraldera con sus comunidades, sus pares y mercado internacional.					</t>
  </si>
  <si>
    <t>FNE219</t>
  </si>
  <si>
    <t xml:space="preserve">Promoción y Comercialización de la Esmeralda Colombiana en Feria de Joyería y Gemas Asia Hong Kong junio 2025. </t>
  </si>
  <si>
    <t>Asegurar la presencia y reconocimiento de la esmeralda colombiana en el mercado de lujo mundial de las piedras preciosas y de la joyería mundial a través de la promoción y comercialización en Ferias de gran formato destacándo su belleza y compromiso ambiental y social que promueve</t>
  </si>
  <si>
    <t>FNE220</t>
  </si>
  <si>
    <t>Promoción de la Esmeralda Colombiana y el Talento Artesanal de la Comunidad Esmeraldífera en la Feria Colombiamoda 2025</t>
  </si>
  <si>
    <t xml:space="preserve">Promover y comercializar la esmeralda colombiana en la Feria Colombiamoda2025 como un producto insignia del país gracias a su belleza, calidad y color ante audiencias exigentes del sector moda, acostumbradas al color, el diseño, innovación y creación de tendencias de tal forma que identifiquen en la esmeralda como gema y en las joyas y creaciones de esmeraldas un complemento perfecto para resaltar su imagen e identidad. </t>
  </si>
  <si>
    <t>FNE221</t>
  </si>
  <si>
    <t>Promoción del Sector Minero de la Esmeralda Colombiana en Congreso Nacional de Minería 2025 - Un Futuro que Nos Pertenece a Todos.</t>
  </si>
  <si>
    <t>Formar parte del análisis,  discusión y socialización de la situación de la minería en Colombia, haciendo un acercamiento a la realidad de la esmeralda, con el de conocer la problemática, principales retos y necesidades de la minería del país, en pro de identificar oportunidades de mejora y articulación con otros actores, en temas de sostenibilidad, impacto ambiental, normativa, y coyuntura política y social en el país.</t>
  </si>
  <si>
    <t>FNE222</t>
  </si>
  <si>
    <t>Promoción de la Esmeralda Colombiana y el Talento Artesanal de la Comunidad Esmeraldífera en la Feria del Hogar 2025</t>
  </si>
  <si>
    <t xml:space="preserve">Promover y comercializar la esmeralda colombiana en la Feria del Hogar 2025 como un producto insignia del país gracias a su belleza, calidad y color ante audiencias nacionales e internacionales que visitan el evento, buscando alternativas en diseño, decoración, soluciones para el hogar, mascotas y accesorios de tal forma que su encuentro con la esmeralda sea una oportunidad disruptiva que impulse su gusto y deseo por adquirir una pieza de joyería, artesanía o gema gracias a sus cualidades y belleza. </t>
  </si>
  <si>
    <t>FNE223</t>
  </si>
  <si>
    <t>Promocionar y desarrollar la industria de las esmeraldas colombianas y su competitividad comercial a través de la participación en la Feria Internacional de Joyería y Gemas de Bangkok de septiembre de 2025 y en la Feria Internacional de Joyería y Gemas de Hong Kong de Septiembre de 2025.</t>
  </si>
  <si>
    <t xml:space="preserve">Asegurar la presencia y reconocimiento de la esmeralda colombiana en el mercado de lujo mundial de las piedras preciosas y de la joyería internacional a través de la promoción y comercialización de las gemas en los escenarios más importantes del sector, como son las Ferias Internacionales de gemas y joyas de Bangkok y Hong Kong, destacándo sus fortalezas, diferencias de los competidores y el esfuerzo y  compromiso que ha adoptado en beneficio del medio ambiente y su comunidad. </t>
  </si>
  <si>
    <t>FNE224</t>
  </si>
  <si>
    <t>Promoción de la Esmeralda Colombiana y el Talento Artesanal de la Comunidad Esmeraldera en la Feria Cosecharte  2025</t>
  </si>
  <si>
    <t>Promover y comercializar la esmeralda colombiana en la Feria Cosecharte 2025 en el marco de la Feria FICC, como un producto insignia del país, gracias a su belleza, calidad y color,  el cual es originario de Boyacá y gracias a ello, posee características inigualables de color y brillo que la diferencian de sus competidores directos en el mundo. Así mismo, mostrar la versatilidad de las gemas y el trabajo y habilidad de su gente a través de la creación de joyas, bisutería y artesanías con esmeraldas.</t>
  </si>
  <si>
    <t>FNE225</t>
  </si>
  <si>
    <t xml:space="preserve">Promoción de la Esmeralda Colombiana en Feria China International Import Expo-  CIIE - China 2025. </t>
  </si>
  <si>
    <t>Fortalecer la inserción y posicionamiento competitivo de la esmeralda colombiana en el mercado asiático mediante la participación de la delegación colombiana de la esmeralda en la Feria  China International Import Expo (CIIE), articulando estrategias de diferenciación y posicionamiento de producto así como la representación sectorial y cooperación institucional con el respaldo de ProColombia, con el fin de ingresar al mercado Chino con posibilidades de competir bajo mejores condiciones gracias al acercamiento y cooperación binacional.</t>
  </si>
  <si>
    <t>FNE226</t>
  </si>
  <si>
    <t>Promoción de la Esmeralda Colombiana y el Talento Artesanal de la Comunidad Esmeraldera en la Feria Expoboyacá  2025</t>
  </si>
  <si>
    <t>Promover y comercializar la esmeralda colombiana en la Feria Expoboyacá 2025 como un producto insignia del país gracias a su belleza, calidad y color, ante audiencias nacionales e internacionales que visitan el evento debido a su promoción y la oferta local y/o  por la dinámica de visitantes a la ciudad de Tunja en su tránsito por Boyacá como destino turístico amplio y diverso.</t>
  </si>
  <si>
    <t>FNE227</t>
  </si>
  <si>
    <t>Capacitación en gemología de la esmeralda a población relacionada con los procesos de extracción, transformación y comercialización para la generación de valor en sus creaciones y cadena productiva. 2025</t>
  </si>
  <si>
    <t xml:space="preserve">Mejorar el conocimiento relacionado con las características y calidad de las gemas y materiales gemológicos, especialmente de la esmeralda, de personas relacionadas con la cadena de suministro de las esmeraldas colombianas, que se encuentren en las zonas de producción, transformación y comercialización de esmeraldas y de materiales gemológicos presentes en la zona y que se relacionan con estos procesos, con el fin de que adquieran competencias en la caracterización y clasificación de calidad de dichos materiales gemológicos de tal forma que estén en capacidad de identificar y seleccionar materiales, transformarlos y ofertar productos y servicios acorde con ellos, obteniendo beneficios económicos y confianza de los compradores en el proceso de comercialización. </t>
  </si>
  <si>
    <t>FNE228</t>
  </si>
  <si>
    <t>Capacitación de creadores de contenido e Influencers de la Esmeralda Colombiana. 2025</t>
  </si>
  <si>
    <t>Capacitar a creadores de contenido, productores y actores clave de la cadena esmeraldera en conocimientos técnicos, narrativas estratégicas y buenas prácticas digitales, con el fin de fortalecer la reputación nacional e internacional de la esmeralda colombiana, contrarrestar la desinformación en redes sociales y promover una divulgación responsable, alineada con los estándares éticos, científicos y comerciales que definen el valor y la identidad de esta gema como patrimonio nacional.</t>
  </si>
  <si>
    <t>FNE229</t>
  </si>
  <si>
    <t>Fabricación, caracterización y pruebas de uso gemológico de la sustancia Naturalys en el proceso de embellecimiento por medio de relleno de fisuras en esmeraldas colombianas.</t>
  </si>
  <si>
    <t>Crear una base científica para el proceso de prueba y comportamiento de la sustancia de embellecimiento Naturalys, a la aplicación de diferentes tipos de esmeraldas colombianas y ante procesos de degradación de la sustancia en fase de desarrollo, documentando sus características y recomendaciones de uso así como la estandarización de su proceso de fabricación y aplicación como potencial sustituyente natural de sustancias sintéticas y/o naturales, utilizadas frecuentemente en la mejora de claridad de las esmeraldas colombianas por el proceso de relleno de fisuras.</t>
  </si>
  <si>
    <t>FNE230</t>
  </si>
  <si>
    <t>Promoción de la Esmeralda Colombiana en el Evento Feria del Diseño Con Esmeralda 2025.</t>
  </si>
  <si>
    <t>Promover la esmeralda colombiana en la Feria del Diseño con Esmeraldas 2025, presentando la Esmeralda como una alternativa de gran calidad y belleza para los productos de joyería, bisutería y artesanía en el país, a precios asequibles y en capacidad de satisfacer los gustos y presupuestos de los visitantes. Así mismo, mostrar la habilidad y talento de las manos artesanas de la esmeralda y la institucionalidad que rodea a esta gema insignia, promoviendo la confianza y el orgullo por esta industria.</t>
  </si>
  <si>
    <t>EN PROCESO DE LIQUIDACION</t>
  </si>
  <si>
    <t>SUSPENDIDO (FALTA LA CONEXIÓN DEL MEDIDOR POR PARTE DEL OPERADOR EBSA)</t>
  </si>
  <si>
    <t>PROYECTO REFORMADO EN Y APROBADO EN 2025</t>
  </si>
  <si>
    <t xml:space="preserve"> PROYECTOS APROBADOS Y EJECUTADOS FONDO NACIONAL DE ESMERALDAS - ( CON CORTE A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</si>
</sst>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quot;$&quot;* #,##0.00_-;\-&quot;$&quot;* #,##0.00_-;_-&quot;$&quot;* &quot;-&quot;??_-;_-@_-"/>
    <numFmt numFmtId="165" formatCode="_ &quot;$&quot;\ * #,##0.00_ ;_ &quot;$&quot;\ * \-#,##0.00_ ;_ &quot;$&quot;\ * &quot;-&quot;??_ ;_ @_ "/>
    <numFmt numFmtId="166" formatCode="_-&quot;$&quot;* #,##0_-;\-&quot;$&quot;* #,##0_-;_-&quot;$&quot;* &quot;-&quot;??_-;_-@_-"/>
    <numFmt numFmtId="167" formatCode="&quot;$&quot;\ #,##0"/>
    <numFmt numFmtId="168" formatCode="&quot;$&quot;\ #,##0.00"/>
    <numFmt numFmtId="169" formatCode="&quot;$&quot;#,##0.00;\-&quot;$&quot;#,##0.00"/>
  </numFmts>
  <fonts count="16" x14ac:knownFonts="1">
    <font>
      <sz val="11"/>
      <color theme="1"/>
      <name val="Calibri"/>
      <family val="2"/>
      <scheme val="minor"/>
    </font>
    <font>
      <sz val="11"/>
      <color indexed="8"/>
      <name val="Calibri"/>
      <family val="2"/>
    </font>
    <font>
      <sz val="10"/>
      <name val="Arial"/>
      <family val="2"/>
    </font>
    <font>
      <sz val="11"/>
      <name val="Calibri"/>
      <family val="2"/>
      <scheme val="minor"/>
    </font>
    <font>
      <sz val="12"/>
      <color theme="1"/>
      <name val="Calibri"/>
      <family val="2"/>
      <scheme val="minor"/>
    </font>
    <font>
      <b/>
      <sz val="11"/>
      <color rgb="FFFF0000"/>
      <name val="Calibri"/>
      <family val="2"/>
      <scheme val="minor"/>
    </font>
    <font>
      <sz val="11"/>
      <color rgb="FF000000"/>
      <name val="Calibri"/>
      <family val="2"/>
    </font>
    <font>
      <b/>
      <sz val="18"/>
      <color theme="1"/>
      <name val="Calibri"/>
      <family val="2"/>
      <scheme val="minor"/>
    </font>
    <font>
      <sz val="11"/>
      <color indexed="8"/>
      <name val="Calibri"/>
      <family val="2"/>
      <scheme val="minor"/>
    </font>
    <font>
      <sz val="11"/>
      <name val="Calibri"/>
      <family val="2"/>
    </font>
    <font>
      <sz val="11"/>
      <color theme="1"/>
      <name val="Calibri"/>
      <family val="2"/>
      <scheme val="minor"/>
    </font>
    <font>
      <sz val="11"/>
      <color rgb="FF000000"/>
      <name val="Arial"/>
      <family val="2"/>
    </font>
    <font>
      <b/>
      <sz val="11"/>
      <name val="Calibri"/>
      <family val="2"/>
      <scheme val="minor"/>
    </font>
    <font>
      <b/>
      <sz val="12"/>
      <name val="Calibri"/>
      <family val="2"/>
      <scheme val="minor"/>
    </font>
    <font>
      <b/>
      <sz val="12"/>
      <color indexed="8"/>
      <name val="Calibri"/>
      <family val="2"/>
    </font>
    <font>
      <b/>
      <sz val="12"/>
      <name val="Calibri"/>
      <family val="2"/>
    </font>
  </fonts>
  <fills count="5">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8">
    <xf numFmtId="0" fontId="0" fillId="0" borderId="0"/>
    <xf numFmtId="164" fontId="1" fillId="0" borderId="0" applyFont="0" applyFill="0" applyBorder="0" applyAlignment="0" applyProtection="0"/>
    <xf numFmtId="164" fontId="1" fillId="0" borderId="0" applyFont="0" applyFill="0" applyBorder="0" applyAlignment="0" applyProtection="0"/>
    <xf numFmtId="165" fontId="2" fillId="0" borderId="0" applyFont="0" applyFill="0" applyBorder="0" applyAlignment="0" applyProtection="0"/>
    <xf numFmtId="0" fontId="2"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06">
    <xf numFmtId="0" fontId="0" fillId="0" borderId="0" xfId="0"/>
    <xf numFmtId="0" fontId="5" fillId="0" borderId="0" xfId="0" applyFont="1"/>
    <xf numFmtId="0" fontId="0" fillId="0" borderId="0" xfId="0"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wrapText="1"/>
    </xf>
    <xf numFmtId="0" fontId="5" fillId="2" borderId="9" xfId="0" applyFont="1" applyFill="1" applyBorder="1" applyAlignment="1">
      <alignment horizontal="center" vertical="center" wrapText="1"/>
    </xf>
    <xf numFmtId="166" fontId="8" fillId="2" borderId="10" xfId="2" applyNumberFormat="1" applyFont="1" applyFill="1" applyBorder="1" applyAlignment="1">
      <alignment horizontal="center" vertical="center" wrapText="1"/>
    </xf>
    <xf numFmtId="0" fontId="5" fillId="0" borderId="9" xfId="0" applyFont="1" applyBorder="1" applyAlignment="1">
      <alignment horizontal="center" vertical="center" wrapText="1"/>
    </xf>
    <xf numFmtId="166" fontId="8" fillId="0" borderId="10" xfId="2" applyNumberFormat="1" applyFont="1" applyBorder="1" applyAlignment="1">
      <alignment horizontal="center" vertical="center" wrapText="1"/>
    </xf>
    <xf numFmtId="166" fontId="8" fillId="0" borderId="10" xfId="2" applyNumberFormat="1" applyFont="1" applyFill="1" applyBorder="1" applyAlignment="1">
      <alignment horizontal="center" vertical="center" wrapText="1"/>
    </xf>
    <xf numFmtId="9" fontId="0" fillId="0" borderId="10" xfId="0" applyNumberFormat="1" applyBorder="1" applyAlignment="1">
      <alignment horizontal="center" vertical="center"/>
    </xf>
    <xf numFmtId="9" fontId="0" fillId="2" borderId="10" xfId="0" applyNumberFormat="1" applyFill="1" applyBorder="1" applyAlignment="1">
      <alignment horizontal="center" vertical="center"/>
    </xf>
    <xf numFmtId="0" fontId="0" fillId="2" borderId="10" xfId="0" applyFill="1" applyBorder="1" applyAlignment="1">
      <alignment horizontal="center" vertical="center"/>
    </xf>
    <xf numFmtId="0" fontId="5" fillId="0" borderId="11" xfId="0" applyFont="1" applyBorder="1" applyAlignment="1">
      <alignment horizontal="center" vertical="center" wrapText="1"/>
    </xf>
    <xf numFmtId="0" fontId="0" fillId="2" borderId="10"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14" fontId="0" fillId="0" borderId="1" xfId="0" applyNumberFormat="1" applyBorder="1" applyAlignment="1">
      <alignment horizontal="center" vertical="center" wrapText="1"/>
    </xf>
    <xf numFmtId="166" fontId="8" fillId="0" borderId="1" xfId="2" applyNumberFormat="1" applyFont="1" applyFill="1" applyBorder="1" applyAlignment="1">
      <alignment horizontal="center" vertical="center" wrapText="1"/>
    </xf>
    <xf numFmtId="166" fontId="1" fillId="0" borderId="1" xfId="2" applyNumberFormat="1" applyFont="1" applyFill="1" applyBorder="1" applyAlignment="1">
      <alignment horizontal="center" vertical="center" wrapText="1"/>
    </xf>
    <xf numFmtId="14" fontId="0" fillId="2" borderId="1" xfId="0" applyNumberFormat="1" applyFill="1" applyBorder="1" applyAlignment="1">
      <alignment horizontal="center" vertical="center" wrapText="1"/>
    </xf>
    <xf numFmtId="166" fontId="9" fillId="0" borderId="2" xfId="2" applyNumberFormat="1" applyFont="1" applyFill="1" applyBorder="1" applyAlignment="1">
      <alignment horizontal="center" vertical="center" wrapText="1"/>
    </xf>
    <xf numFmtId="0" fontId="11" fillId="0" borderId="1" xfId="0" applyFont="1" applyBorder="1" applyAlignment="1">
      <alignment horizontal="center" vertical="center" wrapText="1"/>
    </xf>
    <xf numFmtId="166" fontId="1" fillId="0" borderId="2" xfId="2" applyNumberFormat="1" applyFont="1" applyFill="1" applyBorder="1" applyAlignment="1">
      <alignment horizontal="center" vertical="center" wrapText="1"/>
    </xf>
    <xf numFmtId="0" fontId="0" fillId="2" borderId="1" xfId="0" applyFill="1" applyBorder="1" applyAlignment="1">
      <alignment horizontal="center" vertical="center"/>
    </xf>
    <xf numFmtId="166" fontId="9" fillId="0" borderId="3" xfId="2" applyNumberFormat="1" applyFont="1" applyFill="1" applyBorder="1" applyAlignment="1">
      <alignment horizontal="center" vertical="center" wrapText="1"/>
    </xf>
    <xf numFmtId="0" fontId="0" fillId="0" borderId="2" xfId="0" applyBorder="1" applyAlignment="1">
      <alignment horizontal="center" vertical="center" wrapText="1"/>
    </xf>
    <xf numFmtId="14" fontId="0" fillId="0" borderId="1" xfId="0" applyNumberFormat="1" applyBorder="1" applyAlignment="1">
      <alignment horizontal="center" vertical="center"/>
    </xf>
    <xf numFmtId="166" fontId="1" fillId="2" borderId="2" xfId="2" applyNumberFormat="1" applyFont="1" applyFill="1" applyBorder="1" applyAlignment="1">
      <alignment horizontal="center" vertical="center" wrapText="1"/>
    </xf>
    <xf numFmtId="43" fontId="10" fillId="0" borderId="2" xfId="6" applyFont="1" applyBorder="1" applyAlignment="1">
      <alignment horizontal="center" vertical="center" wrapText="1"/>
    </xf>
    <xf numFmtId="166" fontId="1" fillId="0" borderId="2" xfId="2" applyNumberFormat="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9" fontId="8" fillId="0" borderId="1" xfId="5" applyFont="1" applyFill="1" applyBorder="1" applyAlignment="1">
      <alignment horizontal="center" vertical="center" wrapText="1"/>
    </xf>
    <xf numFmtId="9" fontId="8" fillId="2" borderId="1" xfId="5" applyFont="1" applyFill="1" applyBorder="1" applyAlignment="1">
      <alignment horizontal="center" vertical="center" wrapText="1"/>
    </xf>
    <xf numFmtId="9" fontId="3" fillId="2" borderId="1" xfId="5" applyFont="1" applyFill="1" applyBorder="1" applyAlignment="1">
      <alignment horizontal="center" vertical="center" wrapText="1"/>
    </xf>
    <xf numFmtId="9" fontId="3" fillId="0" borderId="1" xfId="5" applyFont="1" applyFill="1" applyBorder="1" applyAlignment="1">
      <alignment horizontal="center" vertical="center" wrapText="1"/>
    </xf>
    <xf numFmtId="0" fontId="0" fillId="0" borderId="4" xfId="0" applyBorder="1" applyAlignment="1">
      <alignment horizontal="center" vertical="center" wrapText="1"/>
    </xf>
    <xf numFmtId="0" fontId="0" fillId="2" borderId="4" xfId="0" applyFill="1" applyBorder="1" applyAlignment="1">
      <alignment horizontal="center" vertical="center" wrapText="1"/>
    </xf>
    <xf numFmtId="9"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0" fontId="0" fillId="0" borderId="5" xfId="0" applyBorder="1" applyAlignment="1">
      <alignment horizontal="center" vertical="center" wrapText="1"/>
    </xf>
    <xf numFmtId="0" fontId="0" fillId="0" borderId="15" xfId="0" applyBorder="1" applyAlignment="1">
      <alignment horizontal="center" vertical="center" wrapText="1"/>
    </xf>
    <xf numFmtId="0" fontId="5" fillId="2" borderId="7" xfId="0" applyFont="1" applyFill="1" applyBorder="1" applyAlignment="1">
      <alignment horizontal="center" vertical="center" wrapText="1"/>
    </xf>
    <xf numFmtId="0" fontId="0" fillId="2" borderId="8" xfId="0" applyFill="1" applyBorder="1" applyAlignment="1">
      <alignment horizontal="center" vertical="center" wrapText="1"/>
    </xf>
    <xf numFmtId="9" fontId="8" fillId="2" borderId="8" xfId="5" applyFont="1" applyFill="1" applyBorder="1" applyAlignment="1">
      <alignment horizontal="center" vertical="center" wrapText="1"/>
    </xf>
    <xf numFmtId="166" fontId="8" fillId="2" borderId="14" xfId="2" applyNumberFormat="1" applyFont="1" applyFill="1" applyBorder="1" applyAlignment="1">
      <alignment horizontal="center" vertical="center" wrapText="1"/>
    </xf>
    <xf numFmtId="0" fontId="0" fillId="0" borderId="12" xfId="0" applyBorder="1" applyAlignment="1">
      <alignment horizontal="center" vertical="center" wrapText="1"/>
    </xf>
    <xf numFmtId="4" fontId="0" fillId="0" borderId="0" xfId="0" applyNumberFormat="1"/>
    <xf numFmtId="166" fontId="9" fillId="0" borderId="1" xfId="2" applyNumberFormat="1" applyFont="1" applyFill="1" applyBorder="1" applyAlignment="1">
      <alignment horizontal="center" vertical="center" wrapText="1"/>
    </xf>
    <xf numFmtId="166" fontId="9" fillId="2" borderId="2" xfId="2" applyNumberFormat="1" applyFont="1" applyFill="1" applyBorder="1" applyAlignment="1">
      <alignment horizontal="center" vertical="center" wrapText="1"/>
    </xf>
    <xf numFmtId="166" fontId="1" fillId="0" borderId="17" xfId="2" applyNumberFormat="1" applyFont="1" applyFill="1" applyBorder="1" applyAlignment="1">
      <alignment horizontal="center" vertical="center" wrapText="1"/>
    </xf>
    <xf numFmtId="166" fontId="8" fillId="2" borderId="1" xfId="2" applyNumberFormat="1" applyFont="1" applyFill="1" applyBorder="1" applyAlignment="1">
      <alignment horizontal="center" vertical="center" wrapText="1"/>
    </xf>
    <xf numFmtId="166" fontId="9" fillId="2" borderId="1" xfId="2" applyNumberFormat="1" applyFont="1" applyFill="1" applyBorder="1" applyAlignment="1">
      <alignment horizontal="center" vertical="center" wrapText="1"/>
    </xf>
    <xf numFmtId="166" fontId="1" fillId="2" borderId="1" xfId="2"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 xfId="0" applyBorder="1" applyAlignment="1">
      <alignment vertical="center" wrapText="1"/>
    </xf>
    <xf numFmtId="0" fontId="5" fillId="0" borderId="20" xfId="0" applyFont="1" applyBorder="1" applyAlignment="1">
      <alignment horizontal="center" vertical="center" wrapText="1"/>
    </xf>
    <xf numFmtId="0" fontId="0" fillId="0" borderId="21" xfId="0" applyBorder="1" applyAlignment="1">
      <alignment horizontal="left" vertical="center" wrapText="1"/>
    </xf>
    <xf numFmtId="0" fontId="5" fillId="0" borderId="18" xfId="0" applyFont="1" applyBorder="1" applyAlignment="1">
      <alignment horizontal="center" vertical="center" wrapText="1"/>
    </xf>
    <xf numFmtId="0" fontId="0" fillId="0" borderId="19" xfId="0" applyBorder="1" applyAlignment="1">
      <alignment horizontal="left" vertical="center" wrapText="1"/>
    </xf>
    <xf numFmtId="166" fontId="1" fillId="0" borderId="19" xfId="2" applyNumberFormat="1" applyFont="1" applyFill="1" applyBorder="1" applyAlignment="1">
      <alignment horizontal="center" vertical="center" wrapText="1"/>
    </xf>
    <xf numFmtId="166" fontId="9" fillId="0" borderId="17" xfId="2" applyNumberFormat="1" applyFont="1" applyFill="1" applyBorder="1" applyAlignment="1">
      <alignment horizontal="center" vertical="center" wrapText="1"/>
    </xf>
    <xf numFmtId="166" fontId="9" fillId="0" borderId="19" xfId="2" applyNumberFormat="1" applyFont="1" applyFill="1" applyBorder="1" applyAlignment="1">
      <alignment horizontal="center" vertical="center" wrapText="1"/>
    </xf>
    <xf numFmtId="167" fontId="0" fillId="2" borderId="1" xfId="0" applyNumberFormat="1" applyFill="1" applyBorder="1" applyAlignment="1">
      <alignment horizontal="right" vertical="center" wrapText="1"/>
    </xf>
    <xf numFmtId="167" fontId="8" fillId="2" borderId="1" xfId="2" applyNumberFormat="1" applyFont="1" applyFill="1" applyBorder="1" applyAlignment="1">
      <alignment horizontal="right" vertical="center" wrapText="1"/>
    </xf>
    <xf numFmtId="166" fontId="3" fillId="2" borderId="1" xfId="2" applyNumberFormat="1" applyFont="1" applyFill="1" applyBorder="1" applyAlignment="1">
      <alignment horizontal="center" vertical="center" wrapText="1"/>
    </xf>
    <xf numFmtId="168" fontId="1" fillId="2" borderId="1" xfId="2" applyNumberFormat="1" applyFont="1" applyFill="1" applyBorder="1" applyAlignment="1">
      <alignment horizontal="right" vertical="center" wrapText="1"/>
    </xf>
    <xf numFmtId="166" fontId="8" fillId="0" borderId="1" xfId="2" applyNumberFormat="1" applyFont="1" applyBorder="1" applyAlignment="1">
      <alignment horizontal="center" vertical="center" wrapText="1"/>
    </xf>
    <xf numFmtId="166" fontId="3" fillId="0" borderId="1" xfId="2" applyNumberFormat="1" applyFont="1" applyFill="1" applyBorder="1" applyAlignment="1">
      <alignment horizontal="center" vertical="center" wrapText="1"/>
    </xf>
    <xf numFmtId="9" fontId="0" fillId="0" borderId="19" xfId="0" applyNumberFormat="1" applyBorder="1" applyAlignment="1">
      <alignment horizontal="center" vertical="center"/>
    </xf>
    <xf numFmtId="166" fontId="14" fillId="0" borderId="22" xfId="2" applyNumberFormat="1" applyFont="1" applyFill="1" applyBorder="1" applyAlignment="1">
      <alignment horizontal="center" vertical="center" wrapText="1"/>
    </xf>
    <xf numFmtId="166" fontId="15" fillId="0" borderId="22" xfId="2" applyNumberFormat="1" applyFont="1" applyFill="1" applyBorder="1" applyAlignment="1">
      <alignment horizontal="center" vertical="center" wrapText="1"/>
    </xf>
    <xf numFmtId="0" fontId="4" fillId="0" borderId="0" xfId="0" applyFont="1"/>
    <xf numFmtId="166" fontId="8" fillId="2" borderId="1" xfId="2" applyNumberFormat="1" applyFont="1" applyFill="1" applyBorder="1" applyAlignment="1">
      <alignment horizontal="right" vertical="center" wrapText="1"/>
    </xf>
    <xf numFmtId="166" fontId="8" fillId="0" borderId="1" xfId="2" applyNumberFormat="1" applyFont="1" applyBorder="1" applyAlignment="1">
      <alignment horizontal="right" vertical="center" wrapText="1"/>
    </xf>
    <xf numFmtId="168" fontId="8" fillId="2" borderId="1" xfId="2" applyNumberFormat="1" applyFont="1" applyFill="1" applyBorder="1" applyAlignment="1">
      <alignment horizontal="right" vertical="center" wrapText="1"/>
    </xf>
    <xf numFmtId="168" fontId="8" fillId="0" borderId="1" xfId="2" applyNumberFormat="1" applyFont="1" applyBorder="1" applyAlignment="1">
      <alignment horizontal="right" vertical="center" wrapText="1"/>
    </xf>
    <xf numFmtId="169" fontId="8" fillId="2" borderId="1" xfId="2" applyNumberFormat="1" applyFont="1" applyFill="1" applyBorder="1" applyAlignment="1">
      <alignment horizontal="right" vertical="center" wrapText="1"/>
    </xf>
    <xf numFmtId="166" fontId="8" fillId="2" borderId="8" xfId="2" applyNumberFormat="1" applyFont="1" applyFill="1" applyBorder="1" applyAlignment="1">
      <alignment horizontal="center" vertical="center" wrapText="1"/>
    </xf>
    <xf numFmtId="0" fontId="0" fillId="0" borderId="0" xfId="0" applyAlignment="1">
      <alignment horizontal="center" vertical="center" wrapText="1"/>
    </xf>
    <xf numFmtId="9" fontId="0" fillId="0" borderId="10" xfId="0" applyNumberFormat="1" applyBorder="1" applyAlignment="1">
      <alignment horizontal="center" vertical="center" wrapText="1"/>
    </xf>
    <xf numFmtId="0" fontId="0" fillId="0" borderId="28" xfId="0" applyBorder="1" applyAlignment="1">
      <alignment horizontal="center" vertical="center" wrapText="1"/>
    </xf>
    <xf numFmtId="0" fontId="5" fillId="0" borderId="29" xfId="0" applyFont="1" applyBorder="1" applyAlignment="1">
      <alignment horizontal="center" vertical="center" wrapText="1"/>
    </xf>
    <xf numFmtId="0" fontId="0" fillId="0" borderId="28"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left" vertical="center" wrapText="1"/>
    </xf>
    <xf numFmtId="0" fontId="0" fillId="0" borderId="10" xfId="0" applyBorder="1" applyAlignment="1">
      <alignment horizontal="center" vertical="center" wrapText="1"/>
    </xf>
    <xf numFmtId="0" fontId="13" fillId="0" borderId="25" xfId="0" applyFont="1" applyBorder="1" applyAlignment="1">
      <alignment horizontal="center"/>
    </xf>
    <xf numFmtId="0" fontId="13" fillId="0" borderId="26" xfId="0" applyFont="1" applyBorder="1" applyAlignment="1">
      <alignment horizontal="center"/>
    </xf>
    <xf numFmtId="0" fontId="4" fillId="0" borderId="25" xfId="0" applyFont="1" applyBorder="1" applyAlignment="1">
      <alignment horizontal="center"/>
    </xf>
    <xf numFmtId="0" fontId="4" fillId="0" borderId="27" xfId="0" applyFont="1" applyBorder="1" applyAlignment="1">
      <alignment horizontal="center"/>
    </xf>
    <xf numFmtId="4" fontId="12" fillId="4" borderId="16" xfId="0" applyNumberFormat="1" applyFont="1" applyFill="1" applyBorder="1" applyAlignment="1">
      <alignment horizontal="center" vertical="center" wrapText="1"/>
    </xf>
    <xf numFmtId="4" fontId="12" fillId="4" borderId="23" xfId="0" applyNumberFormat="1"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12" fillId="4" borderId="16" xfId="0" applyFont="1" applyFill="1" applyBorder="1" applyAlignment="1">
      <alignment horizontal="center" vertical="center" wrapText="1"/>
    </xf>
    <xf numFmtId="0" fontId="12" fillId="4" borderId="23" xfId="0" applyFont="1" applyFill="1" applyBorder="1" applyAlignment="1">
      <alignment horizontal="center" vertical="center" wrapText="1"/>
    </xf>
    <xf numFmtId="4" fontId="12" fillId="4" borderId="13" xfId="0" applyNumberFormat="1" applyFont="1" applyFill="1" applyBorder="1" applyAlignment="1">
      <alignment horizontal="center" vertical="center" wrapText="1"/>
    </xf>
    <xf numFmtId="4" fontId="12" fillId="4" borderId="24" xfId="0" applyNumberFormat="1" applyFont="1" applyFill="1" applyBorder="1" applyAlignment="1">
      <alignment horizontal="center" vertical="center" wrapText="1"/>
    </xf>
  </cellXfs>
  <cellStyles count="8">
    <cellStyle name="Millares 2" xfId="6" xr:uid="{CACCD7E5-8944-4FA2-982C-FE0F83F0E63D}"/>
    <cellStyle name="Millares 3" xfId="7" xr:uid="{5F620DC4-DDA1-41F1-A3A1-DBEFBF530368}"/>
    <cellStyle name="Moneda 2" xfId="2" xr:uid="{00000000-0005-0000-0000-000000000000}"/>
    <cellStyle name="Moneda 3" xfId="3" xr:uid="{00000000-0005-0000-0000-000001000000}"/>
    <cellStyle name="Moneda 4" xfId="1" xr:uid="{00000000-0005-0000-0000-000002000000}"/>
    <cellStyle name="Normal" xfId="0" builtinId="0"/>
    <cellStyle name="Normal 3" xfId="4" xr:uid="{00000000-0005-0000-0000-000004000000}"/>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34"/>
  <sheetViews>
    <sheetView tabSelected="1" zoomScaleNormal="100" workbookViewId="0">
      <pane ySplit="3" topLeftCell="A230" activePane="bottomLeft" state="frozen"/>
      <selection pane="bottomLeft" activeCell="H230" sqref="H230"/>
    </sheetView>
  </sheetViews>
  <sheetFormatPr baseColWidth="10" defaultColWidth="60" defaultRowHeight="15" x14ac:dyDescent="0.25"/>
  <cols>
    <col min="1" max="1" width="15.7109375" style="1" customWidth="1"/>
    <col min="2" max="2" width="56.140625" style="4" customWidth="1"/>
    <col min="3" max="3" width="66.7109375" style="2" customWidth="1"/>
    <col min="4" max="4" width="22.7109375" style="50" customWidth="1"/>
    <col min="5" max="5" width="20.5703125" style="50" customWidth="1"/>
    <col min="6" max="6" width="16.85546875" customWidth="1"/>
    <col min="7" max="7" width="20.28515625" customWidth="1"/>
    <col min="8" max="14" width="60.140625" customWidth="1"/>
  </cols>
  <sheetData>
    <row r="1" spans="1:7" ht="23.25" customHeight="1" thickBot="1" x14ac:dyDescent="0.3">
      <c r="A1" s="100" t="s">
        <v>719</v>
      </c>
      <c r="B1" s="101"/>
      <c r="C1" s="101"/>
      <c r="D1" s="101"/>
      <c r="E1" s="101"/>
      <c r="F1" s="101"/>
      <c r="G1" s="101"/>
    </row>
    <row r="2" spans="1:7" ht="15" customHeight="1" x14ac:dyDescent="0.25">
      <c r="A2" s="102" t="s">
        <v>0</v>
      </c>
      <c r="B2" s="98" t="s">
        <v>1</v>
      </c>
      <c r="C2" s="102" t="s">
        <v>2</v>
      </c>
      <c r="D2" s="96" t="s">
        <v>468</v>
      </c>
      <c r="E2" s="104" t="s">
        <v>467</v>
      </c>
      <c r="F2" s="98" t="s">
        <v>462</v>
      </c>
      <c r="G2" s="98" t="s">
        <v>469</v>
      </c>
    </row>
    <row r="3" spans="1:7" ht="29.25" customHeight="1" thickBot="1" x14ac:dyDescent="0.3">
      <c r="A3" s="103"/>
      <c r="B3" s="99"/>
      <c r="C3" s="103"/>
      <c r="D3" s="97"/>
      <c r="E3" s="105"/>
      <c r="F3" s="99"/>
      <c r="G3" s="99"/>
    </row>
    <row r="4" spans="1:7" ht="75" x14ac:dyDescent="0.25">
      <c r="A4" s="45" t="s">
        <v>3</v>
      </c>
      <c r="B4" s="46" t="s">
        <v>4</v>
      </c>
      <c r="C4" s="46" t="s">
        <v>5</v>
      </c>
      <c r="D4" s="83">
        <v>957000000</v>
      </c>
      <c r="E4" s="83">
        <v>957000000</v>
      </c>
      <c r="F4" s="47">
        <v>1</v>
      </c>
      <c r="G4" s="48" t="s">
        <v>463</v>
      </c>
    </row>
    <row r="5" spans="1:7" ht="90" x14ac:dyDescent="0.25">
      <c r="A5" s="8" t="s">
        <v>6</v>
      </c>
      <c r="B5" s="16" t="s">
        <v>7</v>
      </c>
      <c r="C5" s="16" t="s">
        <v>8</v>
      </c>
      <c r="D5" s="72">
        <v>100000000</v>
      </c>
      <c r="E5" s="54">
        <v>99876000</v>
      </c>
      <c r="F5" s="35">
        <v>1</v>
      </c>
      <c r="G5" s="9" t="s">
        <v>463</v>
      </c>
    </row>
    <row r="6" spans="1:7" ht="75" x14ac:dyDescent="0.25">
      <c r="A6" s="8" t="s">
        <v>9</v>
      </c>
      <c r="B6" s="16" t="s">
        <v>10</v>
      </c>
      <c r="C6" s="16" t="s">
        <v>11</v>
      </c>
      <c r="D6" s="72">
        <v>100000000</v>
      </c>
      <c r="E6" s="54">
        <v>101094000</v>
      </c>
      <c r="F6" s="35">
        <v>1</v>
      </c>
      <c r="G6" s="9" t="s">
        <v>463</v>
      </c>
    </row>
    <row r="7" spans="1:7" ht="75" x14ac:dyDescent="0.25">
      <c r="A7" s="8" t="s">
        <v>12</v>
      </c>
      <c r="B7" s="17" t="s">
        <v>13</v>
      </c>
      <c r="C7" s="17" t="s">
        <v>14</v>
      </c>
      <c r="D7" s="54">
        <v>200000000</v>
      </c>
      <c r="E7" s="54">
        <v>165062362</v>
      </c>
      <c r="F7" s="35">
        <v>1</v>
      </c>
      <c r="G7" s="7" t="s">
        <v>463</v>
      </c>
    </row>
    <row r="8" spans="1:7" ht="75" x14ac:dyDescent="0.25">
      <c r="A8" s="8" t="s">
        <v>15</v>
      </c>
      <c r="B8" s="17" t="s">
        <v>16</v>
      </c>
      <c r="C8" s="17" t="s">
        <v>17</v>
      </c>
      <c r="D8" s="54">
        <f>500000000+150000000</f>
        <v>650000000</v>
      </c>
      <c r="E8" s="54">
        <v>550938032</v>
      </c>
      <c r="F8" s="35">
        <v>1</v>
      </c>
      <c r="G8" s="7" t="s">
        <v>463</v>
      </c>
    </row>
    <row r="9" spans="1:7" ht="30" x14ac:dyDescent="0.25">
      <c r="A9" s="6" t="s">
        <v>18</v>
      </c>
      <c r="B9" s="17" t="s">
        <v>19</v>
      </c>
      <c r="C9" s="17" t="s">
        <v>20</v>
      </c>
      <c r="D9" s="54">
        <v>372120000</v>
      </c>
      <c r="E9" s="54">
        <v>372120000</v>
      </c>
      <c r="F9" s="36">
        <v>1</v>
      </c>
      <c r="G9" s="7" t="s">
        <v>463</v>
      </c>
    </row>
    <row r="10" spans="1:7" ht="75" x14ac:dyDescent="0.25">
      <c r="A10" s="8" t="s">
        <v>21</v>
      </c>
      <c r="B10" s="16" t="s">
        <v>22</v>
      </c>
      <c r="C10" s="16" t="s">
        <v>23</v>
      </c>
      <c r="D10" s="72">
        <v>29608000</v>
      </c>
      <c r="E10" s="54">
        <v>29200093</v>
      </c>
      <c r="F10" s="35">
        <v>1</v>
      </c>
      <c r="G10" s="7" t="s">
        <v>463</v>
      </c>
    </row>
    <row r="11" spans="1:7" ht="45" x14ac:dyDescent="0.25">
      <c r="A11" s="8" t="s">
        <v>24</v>
      </c>
      <c r="B11" s="16" t="s">
        <v>25</v>
      </c>
      <c r="C11" s="16" t="s">
        <v>26</v>
      </c>
      <c r="D11" s="72">
        <f>169493683+20000000</f>
        <v>189493683</v>
      </c>
      <c r="E11" s="54">
        <v>189000000</v>
      </c>
      <c r="F11" s="35">
        <v>1</v>
      </c>
      <c r="G11" s="7" t="s">
        <v>463</v>
      </c>
    </row>
    <row r="12" spans="1:7" ht="60" x14ac:dyDescent="0.25">
      <c r="A12" s="8" t="s">
        <v>27</v>
      </c>
      <c r="B12" s="16" t="s">
        <v>28</v>
      </c>
      <c r="C12" s="16" t="s">
        <v>29</v>
      </c>
      <c r="D12" s="72">
        <v>28420000</v>
      </c>
      <c r="E12" s="54">
        <v>28420000</v>
      </c>
      <c r="F12" s="35">
        <v>1</v>
      </c>
      <c r="G12" s="7" t="s">
        <v>463</v>
      </c>
    </row>
    <row r="13" spans="1:7" ht="30" x14ac:dyDescent="0.25">
      <c r="A13" s="8" t="s">
        <v>30</v>
      </c>
      <c r="B13" s="16" t="s">
        <v>31</v>
      </c>
      <c r="C13" s="16" t="s">
        <v>32</v>
      </c>
      <c r="D13" s="72">
        <v>26250000</v>
      </c>
      <c r="E13" s="54">
        <v>25943400</v>
      </c>
      <c r="F13" s="35">
        <v>1</v>
      </c>
      <c r="G13" s="7" t="s">
        <v>463</v>
      </c>
    </row>
    <row r="14" spans="1:7" ht="75" x14ac:dyDescent="0.25">
      <c r="A14" s="8" t="s">
        <v>33</v>
      </c>
      <c r="B14" s="16" t="s">
        <v>34</v>
      </c>
      <c r="C14" s="16" t="s">
        <v>35</v>
      </c>
      <c r="D14" s="72">
        <v>42000000</v>
      </c>
      <c r="E14" s="54">
        <v>41842500</v>
      </c>
      <c r="F14" s="35">
        <v>1</v>
      </c>
      <c r="G14" s="7" t="s">
        <v>463</v>
      </c>
    </row>
    <row r="15" spans="1:7" ht="75" x14ac:dyDescent="0.25">
      <c r="A15" s="8" t="s">
        <v>36</v>
      </c>
      <c r="B15" s="17" t="s">
        <v>37</v>
      </c>
      <c r="C15" s="17" t="s">
        <v>38</v>
      </c>
      <c r="D15" s="54">
        <v>500000000</v>
      </c>
      <c r="E15" s="54">
        <f>246505688+129280611+97773952+19451124</f>
        <v>493011375</v>
      </c>
      <c r="F15" s="35">
        <v>1</v>
      </c>
      <c r="G15" s="7" t="s">
        <v>463</v>
      </c>
    </row>
    <row r="16" spans="1:7" ht="60" x14ac:dyDescent="0.25">
      <c r="A16" s="8" t="s">
        <v>39</v>
      </c>
      <c r="B16" s="17" t="s">
        <v>40</v>
      </c>
      <c r="C16" s="17" t="s">
        <v>41</v>
      </c>
      <c r="D16" s="54">
        <v>443100000</v>
      </c>
      <c r="E16" s="54">
        <v>442456270</v>
      </c>
      <c r="F16" s="35">
        <v>1</v>
      </c>
      <c r="G16" s="7" t="s">
        <v>463</v>
      </c>
    </row>
    <row r="17" spans="1:7" ht="75" x14ac:dyDescent="0.25">
      <c r="A17" s="8" t="s">
        <v>42</v>
      </c>
      <c r="B17" s="17" t="s">
        <v>43</v>
      </c>
      <c r="C17" s="17" t="s">
        <v>44</v>
      </c>
      <c r="D17" s="54">
        <v>168000000</v>
      </c>
      <c r="E17" s="54">
        <f>134389754.5</f>
        <v>134389754.5</v>
      </c>
      <c r="F17" s="35">
        <v>1</v>
      </c>
      <c r="G17" s="7" t="s">
        <v>463</v>
      </c>
    </row>
    <row r="18" spans="1:7" ht="60" x14ac:dyDescent="0.25">
      <c r="A18" s="6" t="s">
        <v>45</v>
      </c>
      <c r="B18" s="17" t="s">
        <v>46</v>
      </c>
      <c r="C18" s="17" t="s">
        <v>47</v>
      </c>
      <c r="D18" s="54">
        <v>529401134</v>
      </c>
      <c r="E18" s="54">
        <v>528463402</v>
      </c>
      <c r="F18" s="36">
        <v>1</v>
      </c>
      <c r="G18" s="7" t="s">
        <v>463</v>
      </c>
    </row>
    <row r="19" spans="1:7" ht="45" x14ac:dyDescent="0.25">
      <c r="A19" s="8" t="s">
        <v>48</v>
      </c>
      <c r="B19" s="16" t="s">
        <v>49</v>
      </c>
      <c r="C19" s="16" t="s">
        <v>50</v>
      </c>
      <c r="D19" s="72">
        <v>17815280</v>
      </c>
      <c r="E19" s="54">
        <v>13108690</v>
      </c>
      <c r="F19" s="35">
        <v>1</v>
      </c>
      <c r="G19" s="10" t="s">
        <v>463</v>
      </c>
    </row>
    <row r="20" spans="1:7" ht="60" x14ac:dyDescent="0.25">
      <c r="A20" s="8" t="s">
        <v>51</v>
      </c>
      <c r="B20" s="16" t="s">
        <v>52</v>
      </c>
      <c r="C20" s="16" t="s">
        <v>53</v>
      </c>
      <c r="D20" s="72">
        <v>300050587</v>
      </c>
      <c r="E20" s="54">
        <v>243175144</v>
      </c>
      <c r="F20" s="35">
        <v>1</v>
      </c>
      <c r="G20" s="10" t="s">
        <v>463</v>
      </c>
    </row>
    <row r="21" spans="1:7" ht="60" x14ac:dyDescent="0.25">
      <c r="A21" s="8" t="s">
        <v>54</v>
      </c>
      <c r="B21" s="16" t="s">
        <v>55</v>
      </c>
      <c r="C21" s="16" t="s">
        <v>56</v>
      </c>
      <c r="D21" s="72">
        <v>83404000</v>
      </c>
      <c r="E21" s="54">
        <v>60650000</v>
      </c>
      <c r="F21" s="35">
        <v>1</v>
      </c>
      <c r="G21" s="10" t="s">
        <v>463</v>
      </c>
    </row>
    <row r="22" spans="1:7" ht="105" x14ac:dyDescent="0.25">
      <c r="A22" s="8" t="s">
        <v>57</v>
      </c>
      <c r="B22" s="16" t="s">
        <v>58</v>
      </c>
      <c r="C22" s="16" t="s">
        <v>59</v>
      </c>
      <c r="D22" s="19">
        <v>125431721</v>
      </c>
      <c r="E22" s="54">
        <v>114431850</v>
      </c>
      <c r="F22" s="35">
        <v>1</v>
      </c>
      <c r="G22" s="10" t="s">
        <v>463</v>
      </c>
    </row>
    <row r="23" spans="1:7" ht="90" x14ac:dyDescent="0.25">
      <c r="A23" s="8" t="s">
        <v>60</v>
      </c>
      <c r="B23" s="3" t="s">
        <v>61</v>
      </c>
      <c r="C23" s="16" t="s">
        <v>62</v>
      </c>
      <c r="D23" s="72">
        <v>14058000</v>
      </c>
      <c r="E23" s="54">
        <v>12836380</v>
      </c>
      <c r="F23" s="35">
        <v>1</v>
      </c>
      <c r="G23" s="10" t="s">
        <v>463</v>
      </c>
    </row>
    <row r="24" spans="1:7" ht="60" x14ac:dyDescent="0.25">
      <c r="A24" s="8" t="s">
        <v>63</v>
      </c>
      <c r="B24" s="16" t="s">
        <v>64</v>
      </c>
      <c r="C24" s="16" t="s">
        <v>65</v>
      </c>
      <c r="D24" s="72">
        <v>7620000</v>
      </c>
      <c r="E24" s="54">
        <v>6407350</v>
      </c>
      <c r="F24" s="35">
        <v>1</v>
      </c>
      <c r="G24" s="10" t="s">
        <v>463</v>
      </c>
    </row>
    <row r="25" spans="1:7" ht="60" x14ac:dyDescent="0.25">
      <c r="A25" s="8" t="s">
        <v>66</v>
      </c>
      <c r="B25" s="16" t="s">
        <v>67</v>
      </c>
      <c r="C25" s="16" t="s">
        <v>68</v>
      </c>
      <c r="D25" s="72">
        <v>162383760</v>
      </c>
      <c r="E25" s="54">
        <f>154303200+7732560</f>
        <v>162035760</v>
      </c>
      <c r="F25" s="35">
        <v>1</v>
      </c>
      <c r="G25" s="10" t="s">
        <v>463</v>
      </c>
    </row>
    <row r="26" spans="1:7" ht="45" x14ac:dyDescent="0.25">
      <c r="A26" s="8" t="s">
        <v>69</v>
      </c>
      <c r="B26" s="16" t="s">
        <v>70</v>
      </c>
      <c r="C26" s="16" t="s">
        <v>71</v>
      </c>
      <c r="D26" s="72">
        <v>228986280</v>
      </c>
      <c r="E26" s="54">
        <v>212261126</v>
      </c>
      <c r="F26" s="35">
        <v>1</v>
      </c>
      <c r="G26" s="10" t="s">
        <v>463</v>
      </c>
    </row>
    <row r="27" spans="1:7" ht="45" x14ac:dyDescent="0.25">
      <c r="A27" s="8" t="s">
        <v>72</v>
      </c>
      <c r="B27" s="16" t="s">
        <v>73</v>
      </c>
      <c r="C27" s="16" t="s">
        <v>74</v>
      </c>
      <c r="D27" s="72">
        <v>145571063</v>
      </c>
      <c r="E27" s="54">
        <f>129000996+6450050</f>
        <v>135451046</v>
      </c>
      <c r="F27" s="35">
        <v>1</v>
      </c>
      <c r="G27" s="10" t="s">
        <v>463</v>
      </c>
    </row>
    <row r="28" spans="1:7" ht="45" x14ac:dyDescent="0.25">
      <c r="A28" s="8" t="s">
        <v>75</v>
      </c>
      <c r="B28" s="16" t="s">
        <v>76</v>
      </c>
      <c r="C28" s="16" t="s">
        <v>74</v>
      </c>
      <c r="D28" s="72">
        <v>29816451</v>
      </c>
      <c r="E28" s="54">
        <v>26510400</v>
      </c>
      <c r="F28" s="35">
        <v>1</v>
      </c>
      <c r="G28" s="10" t="s">
        <v>463</v>
      </c>
    </row>
    <row r="29" spans="1:7" ht="75" x14ac:dyDescent="0.25">
      <c r="A29" s="8" t="s">
        <v>77</v>
      </c>
      <c r="B29" s="16" t="s">
        <v>78</v>
      </c>
      <c r="C29" s="16" t="s">
        <v>35</v>
      </c>
      <c r="D29" s="72">
        <v>58275000</v>
      </c>
      <c r="E29" s="54">
        <v>57489600</v>
      </c>
      <c r="F29" s="35">
        <v>1</v>
      </c>
      <c r="G29" s="10" t="s">
        <v>463</v>
      </c>
    </row>
    <row r="30" spans="1:7" ht="45" x14ac:dyDescent="0.25">
      <c r="A30" s="8" t="s">
        <v>79</v>
      </c>
      <c r="B30" s="16" t="s">
        <v>80</v>
      </c>
      <c r="C30" s="16" t="s">
        <v>32</v>
      </c>
      <c r="D30" s="72">
        <v>42000000</v>
      </c>
      <c r="E30" s="54">
        <v>42000000</v>
      </c>
      <c r="F30" s="35">
        <v>1</v>
      </c>
      <c r="G30" s="10" t="s">
        <v>463</v>
      </c>
    </row>
    <row r="31" spans="1:7" ht="75" x14ac:dyDescent="0.25">
      <c r="A31" s="8" t="s">
        <v>81</v>
      </c>
      <c r="B31" s="16" t="s">
        <v>82</v>
      </c>
      <c r="C31" s="16" t="s">
        <v>83</v>
      </c>
      <c r="D31" s="19">
        <v>549674783</v>
      </c>
      <c r="E31" s="54">
        <v>549356304</v>
      </c>
      <c r="F31" s="35">
        <v>1</v>
      </c>
      <c r="G31" s="10" t="s">
        <v>463</v>
      </c>
    </row>
    <row r="32" spans="1:7" ht="60" x14ac:dyDescent="0.25">
      <c r="A32" s="8" t="s">
        <v>84</v>
      </c>
      <c r="B32" s="16" t="s">
        <v>85</v>
      </c>
      <c r="C32" s="16" t="s">
        <v>86</v>
      </c>
      <c r="D32" s="72">
        <v>30624848</v>
      </c>
      <c r="E32" s="54">
        <v>29795966</v>
      </c>
      <c r="F32" s="35">
        <v>1</v>
      </c>
      <c r="G32" s="10" t="s">
        <v>463</v>
      </c>
    </row>
    <row r="33" spans="1:7" ht="60" x14ac:dyDescent="0.25">
      <c r="A33" s="8" t="s">
        <v>87</v>
      </c>
      <c r="B33" s="16" t="s">
        <v>88</v>
      </c>
      <c r="C33" s="16" t="s">
        <v>89</v>
      </c>
      <c r="D33" s="72">
        <v>254249347</v>
      </c>
      <c r="E33" s="54">
        <v>202991987</v>
      </c>
      <c r="F33" s="35">
        <v>1</v>
      </c>
      <c r="G33" s="10" t="s">
        <v>463</v>
      </c>
    </row>
    <row r="34" spans="1:7" ht="45" x14ac:dyDescent="0.25">
      <c r="A34" s="8" t="s">
        <v>90</v>
      </c>
      <c r="B34" s="16" t="s">
        <v>91</v>
      </c>
      <c r="C34" s="16" t="s">
        <v>50</v>
      </c>
      <c r="D34" s="72">
        <v>21797264</v>
      </c>
      <c r="E34" s="54">
        <v>20809043</v>
      </c>
      <c r="F34" s="35">
        <v>1</v>
      </c>
      <c r="G34" s="10" t="s">
        <v>463</v>
      </c>
    </row>
    <row r="35" spans="1:7" ht="75" x14ac:dyDescent="0.25">
      <c r="A35" s="6" t="s">
        <v>92</v>
      </c>
      <c r="B35" s="17" t="s">
        <v>93</v>
      </c>
      <c r="C35" s="17" t="s">
        <v>94</v>
      </c>
      <c r="D35" s="78">
        <v>158492040</v>
      </c>
      <c r="E35" s="68">
        <v>153543805</v>
      </c>
      <c r="F35" s="36">
        <v>1</v>
      </c>
      <c r="G35" s="7" t="s">
        <v>463</v>
      </c>
    </row>
    <row r="36" spans="1:7" x14ac:dyDescent="0.25">
      <c r="A36" s="8" t="s">
        <v>95</v>
      </c>
      <c r="B36" s="16" t="s">
        <v>96</v>
      </c>
      <c r="C36" s="16" t="s">
        <v>97</v>
      </c>
      <c r="D36" s="79">
        <v>20165000</v>
      </c>
      <c r="E36" s="54">
        <v>7979500</v>
      </c>
      <c r="F36" s="35">
        <v>1</v>
      </c>
      <c r="G36" s="10" t="s">
        <v>463</v>
      </c>
    </row>
    <row r="37" spans="1:7" ht="75" x14ac:dyDescent="0.25">
      <c r="A37" s="8" t="s">
        <v>98</v>
      </c>
      <c r="B37" s="16" t="s">
        <v>99</v>
      </c>
      <c r="C37" s="16" t="s">
        <v>100</v>
      </c>
      <c r="D37" s="79">
        <v>140100000</v>
      </c>
      <c r="E37" s="54">
        <v>134106300</v>
      </c>
      <c r="F37" s="35">
        <v>1</v>
      </c>
      <c r="G37" s="10" t="s">
        <v>463</v>
      </c>
    </row>
    <row r="38" spans="1:7" ht="105" x14ac:dyDescent="0.25">
      <c r="A38" s="8" t="s">
        <v>101</v>
      </c>
      <c r="B38" s="17" t="s">
        <v>102</v>
      </c>
      <c r="C38" s="17" t="s">
        <v>103</v>
      </c>
      <c r="D38" s="78">
        <v>494465306</v>
      </c>
      <c r="E38" s="54">
        <v>493442685</v>
      </c>
      <c r="F38" s="36">
        <v>1</v>
      </c>
      <c r="G38" s="7" t="s">
        <v>463</v>
      </c>
    </row>
    <row r="39" spans="1:7" ht="30" x14ac:dyDescent="0.25">
      <c r="A39" s="6" t="s">
        <v>104</v>
      </c>
      <c r="B39" s="17" t="s">
        <v>105</v>
      </c>
      <c r="C39" s="17" t="s">
        <v>106</v>
      </c>
      <c r="D39" s="78">
        <v>91923000</v>
      </c>
      <c r="E39" s="54">
        <f>58696856+3700717</f>
        <v>62397573</v>
      </c>
      <c r="F39" s="36">
        <v>1</v>
      </c>
      <c r="G39" s="7" t="s">
        <v>463</v>
      </c>
    </row>
    <row r="40" spans="1:7" ht="60" x14ac:dyDescent="0.25">
      <c r="A40" s="8" t="s">
        <v>107</v>
      </c>
      <c r="B40" s="16" t="s">
        <v>108</v>
      </c>
      <c r="C40" s="16" t="s">
        <v>109</v>
      </c>
      <c r="D40" s="79">
        <v>21977775</v>
      </c>
      <c r="E40" s="54">
        <v>20675718</v>
      </c>
      <c r="F40" s="35">
        <v>1</v>
      </c>
      <c r="G40" s="10" t="s">
        <v>463</v>
      </c>
    </row>
    <row r="41" spans="1:7" ht="90" x14ac:dyDescent="0.25">
      <c r="A41" s="6" t="s">
        <v>110</v>
      </c>
      <c r="B41" s="17" t="s">
        <v>111</v>
      </c>
      <c r="C41" s="17" t="s">
        <v>112</v>
      </c>
      <c r="D41" s="80">
        <v>297101290.19999999</v>
      </c>
      <c r="E41" s="54">
        <v>292207360</v>
      </c>
      <c r="F41" s="36">
        <v>1</v>
      </c>
      <c r="G41" s="7" t="s">
        <v>463</v>
      </c>
    </row>
    <row r="42" spans="1:7" ht="45" x14ac:dyDescent="0.25">
      <c r="A42" s="8" t="s">
        <v>113</v>
      </c>
      <c r="B42" s="16" t="s">
        <v>114</v>
      </c>
      <c r="C42" s="16" t="s">
        <v>50</v>
      </c>
      <c r="D42" s="81">
        <v>26081123</v>
      </c>
      <c r="E42" s="54">
        <v>21722586</v>
      </c>
      <c r="F42" s="35">
        <v>1</v>
      </c>
      <c r="G42" s="7" t="s">
        <v>463</v>
      </c>
    </row>
    <row r="43" spans="1:7" ht="105" x14ac:dyDescent="0.25">
      <c r="A43" s="8" t="s">
        <v>115</v>
      </c>
      <c r="B43" s="16" t="s">
        <v>116</v>
      </c>
      <c r="C43" s="16" t="s">
        <v>117</v>
      </c>
      <c r="D43" s="81">
        <v>226011468</v>
      </c>
      <c r="E43" s="54">
        <v>199638289</v>
      </c>
      <c r="F43" s="35">
        <v>1</v>
      </c>
      <c r="G43" s="7" t="s">
        <v>463</v>
      </c>
    </row>
    <row r="44" spans="1:7" ht="75" x14ac:dyDescent="0.25">
      <c r="A44" s="8" t="s">
        <v>118</v>
      </c>
      <c r="B44" s="16" t="s">
        <v>119</v>
      </c>
      <c r="C44" s="16" t="s">
        <v>35</v>
      </c>
      <c r="D44" s="72">
        <v>58275000</v>
      </c>
      <c r="E44" s="68">
        <v>56439564</v>
      </c>
      <c r="F44" s="35">
        <v>1</v>
      </c>
      <c r="G44" s="7" t="s">
        <v>463</v>
      </c>
    </row>
    <row r="45" spans="1:7" ht="45" x14ac:dyDescent="0.25">
      <c r="A45" s="8" t="s">
        <v>120</v>
      </c>
      <c r="B45" s="16" t="s">
        <v>121</v>
      </c>
      <c r="C45" s="16" t="s">
        <v>122</v>
      </c>
      <c r="D45" s="72">
        <v>31229250</v>
      </c>
      <c r="E45" s="54">
        <v>16743750</v>
      </c>
      <c r="F45" s="35">
        <v>1</v>
      </c>
      <c r="G45" s="7" t="s">
        <v>463</v>
      </c>
    </row>
    <row r="46" spans="1:7" ht="45" x14ac:dyDescent="0.25">
      <c r="A46" s="8" t="s">
        <v>123</v>
      </c>
      <c r="B46" s="16" t="s">
        <v>124</v>
      </c>
      <c r="C46" s="16" t="s">
        <v>125</v>
      </c>
      <c r="D46" s="72">
        <v>34761720</v>
      </c>
      <c r="E46" s="54">
        <v>32683812</v>
      </c>
      <c r="F46" s="35">
        <v>1</v>
      </c>
      <c r="G46" s="7" t="s">
        <v>463</v>
      </c>
    </row>
    <row r="47" spans="1:7" ht="60" x14ac:dyDescent="0.25">
      <c r="A47" s="6" t="s">
        <v>126</v>
      </c>
      <c r="B47" s="17" t="s">
        <v>127</v>
      </c>
      <c r="C47" s="17" t="s">
        <v>128</v>
      </c>
      <c r="D47" s="69">
        <v>1004500296</v>
      </c>
      <c r="E47" s="68">
        <v>899891117</v>
      </c>
      <c r="F47" s="36">
        <v>1</v>
      </c>
      <c r="G47" s="7" t="s">
        <v>463</v>
      </c>
    </row>
    <row r="48" spans="1:7" ht="45" x14ac:dyDescent="0.25">
      <c r="A48" s="8" t="s">
        <v>129</v>
      </c>
      <c r="B48" s="16" t="s">
        <v>130</v>
      </c>
      <c r="C48" s="16" t="s">
        <v>131</v>
      </c>
      <c r="D48" s="72">
        <v>150910200</v>
      </c>
      <c r="E48" s="68">
        <v>139217400</v>
      </c>
      <c r="F48" s="35">
        <v>1</v>
      </c>
      <c r="G48" s="7" t="s">
        <v>463</v>
      </c>
    </row>
    <row r="49" spans="1:7" ht="45" x14ac:dyDescent="0.25">
      <c r="A49" s="8" t="s">
        <v>132</v>
      </c>
      <c r="B49" s="16" t="s">
        <v>133</v>
      </c>
      <c r="C49" s="16" t="s">
        <v>131</v>
      </c>
      <c r="D49" s="72">
        <v>44218684</v>
      </c>
      <c r="E49" s="68">
        <v>19613982</v>
      </c>
      <c r="F49" s="35">
        <v>1</v>
      </c>
      <c r="G49" s="7" t="s">
        <v>463</v>
      </c>
    </row>
    <row r="50" spans="1:7" ht="105" x14ac:dyDescent="0.25">
      <c r="A50" s="8" t="s">
        <v>134</v>
      </c>
      <c r="B50" s="16" t="s">
        <v>135</v>
      </c>
      <c r="C50" s="16" t="s">
        <v>136</v>
      </c>
      <c r="D50" s="72">
        <v>271348750</v>
      </c>
      <c r="E50" s="54">
        <v>240778061.80000001</v>
      </c>
      <c r="F50" s="35">
        <v>1</v>
      </c>
      <c r="G50" s="7" t="s">
        <v>463</v>
      </c>
    </row>
    <row r="51" spans="1:7" ht="45" x14ac:dyDescent="0.25">
      <c r="A51" s="8" t="s">
        <v>137</v>
      </c>
      <c r="B51" s="16" t="s">
        <v>138</v>
      </c>
      <c r="C51" s="16" t="s">
        <v>139</v>
      </c>
      <c r="D51" s="72">
        <v>39371703</v>
      </c>
      <c r="E51" s="68">
        <v>21710976</v>
      </c>
      <c r="F51" s="35">
        <v>1</v>
      </c>
      <c r="G51" s="7" t="s">
        <v>463</v>
      </c>
    </row>
    <row r="52" spans="1:7" ht="45" x14ac:dyDescent="0.25">
      <c r="A52" s="8" t="s">
        <v>140</v>
      </c>
      <c r="B52" s="16" t="s">
        <v>141</v>
      </c>
      <c r="C52" s="16" t="s">
        <v>139</v>
      </c>
      <c r="D52" s="72">
        <v>26366625</v>
      </c>
      <c r="E52" s="54">
        <v>24754118</v>
      </c>
      <c r="F52" s="35">
        <v>1</v>
      </c>
      <c r="G52" s="7" t="s">
        <v>463</v>
      </c>
    </row>
    <row r="53" spans="1:7" ht="75" x14ac:dyDescent="0.25">
      <c r="A53" s="8" t="s">
        <v>142</v>
      </c>
      <c r="B53" s="16" t="s">
        <v>143</v>
      </c>
      <c r="C53" s="16" t="s">
        <v>35</v>
      </c>
      <c r="D53" s="72">
        <v>60214350</v>
      </c>
      <c r="E53" s="54">
        <f>24575000+1228750+24575000+1228750</f>
        <v>51607500</v>
      </c>
      <c r="F53" s="35">
        <v>1</v>
      </c>
      <c r="G53" s="7" t="s">
        <v>463</v>
      </c>
    </row>
    <row r="54" spans="1:7" ht="75" x14ac:dyDescent="0.25">
      <c r="A54" s="8" t="s">
        <v>144</v>
      </c>
      <c r="B54" s="16" t="s">
        <v>145</v>
      </c>
      <c r="C54" s="16" t="s">
        <v>146</v>
      </c>
      <c r="D54" s="72">
        <v>22393710</v>
      </c>
      <c r="E54" s="54">
        <v>19366270</v>
      </c>
      <c r="F54" s="35">
        <v>1</v>
      </c>
      <c r="G54" s="7" t="s">
        <v>463</v>
      </c>
    </row>
    <row r="55" spans="1:7" ht="45" x14ac:dyDescent="0.25">
      <c r="A55" s="8" t="s">
        <v>147</v>
      </c>
      <c r="B55" s="16" t="s">
        <v>148</v>
      </c>
      <c r="C55" s="16" t="s">
        <v>149</v>
      </c>
      <c r="D55" s="72">
        <v>7091250</v>
      </c>
      <c r="E55" s="54">
        <v>6756279</v>
      </c>
      <c r="F55" s="35">
        <v>1</v>
      </c>
      <c r="G55" s="7" t="s">
        <v>463</v>
      </c>
    </row>
    <row r="56" spans="1:7" ht="105" x14ac:dyDescent="0.25">
      <c r="A56" s="8" t="s">
        <v>150</v>
      </c>
      <c r="B56" s="16" t="s">
        <v>151</v>
      </c>
      <c r="C56" s="16" t="s">
        <v>152</v>
      </c>
      <c r="D56" s="72">
        <v>84648010</v>
      </c>
      <c r="E56" s="54">
        <v>76890014</v>
      </c>
      <c r="F56" s="35">
        <v>1</v>
      </c>
      <c r="G56" s="7" t="s">
        <v>463</v>
      </c>
    </row>
    <row r="57" spans="1:7" ht="45" x14ac:dyDescent="0.25">
      <c r="A57" s="8" t="s">
        <v>153</v>
      </c>
      <c r="B57" s="16" t="s">
        <v>154</v>
      </c>
      <c r="C57" s="16" t="s">
        <v>139</v>
      </c>
      <c r="D57" s="72">
        <v>37880674</v>
      </c>
      <c r="E57" s="54">
        <v>28571920</v>
      </c>
      <c r="F57" s="35">
        <v>1</v>
      </c>
      <c r="G57" s="7" t="s">
        <v>463</v>
      </c>
    </row>
    <row r="58" spans="1:7" ht="60" x14ac:dyDescent="0.25">
      <c r="A58" s="6" t="s">
        <v>155</v>
      </c>
      <c r="B58" s="17" t="s">
        <v>156</v>
      </c>
      <c r="C58" s="17" t="s">
        <v>157</v>
      </c>
      <c r="D58" s="54">
        <v>605435832</v>
      </c>
      <c r="E58" s="54">
        <v>562697286</v>
      </c>
      <c r="F58" s="36">
        <v>1</v>
      </c>
      <c r="G58" s="7" t="s">
        <v>463</v>
      </c>
    </row>
    <row r="59" spans="1:7" ht="45" x14ac:dyDescent="0.25">
      <c r="A59" s="8" t="s">
        <v>158</v>
      </c>
      <c r="B59" s="16" t="s">
        <v>159</v>
      </c>
      <c r="C59" s="16" t="s">
        <v>131</v>
      </c>
      <c r="D59" s="72">
        <v>33804074</v>
      </c>
      <c r="E59" s="54">
        <v>21143210</v>
      </c>
      <c r="F59" s="35">
        <v>1</v>
      </c>
      <c r="G59" s="7" t="s">
        <v>463</v>
      </c>
    </row>
    <row r="60" spans="1:7" ht="45" x14ac:dyDescent="0.25">
      <c r="A60" s="8" t="s">
        <v>160</v>
      </c>
      <c r="B60" s="16" t="s">
        <v>161</v>
      </c>
      <c r="C60" s="16" t="s">
        <v>162</v>
      </c>
      <c r="D60" s="72">
        <v>236284750</v>
      </c>
      <c r="E60" s="54">
        <v>211983736</v>
      </c>
      <c r="F60" s="35">
        <v>1</v>
      </c>
      <c r="G60" s="7" t="s">
        <v>463</v>
      </c>
    </row>
    <row r="61" spans="1:7" ht="45" x14ac:dyDescent="0.25">
      <c r="A61" s="8" t="s">
        <v>163</v>
      </c>
      <c r="B61" s="16" t="s">
        <v>164</v>
      </c>
      <c r="C61" s="16" t="s">
        <v>131</v>
      </c>
      <c r="D61" s="72">
        <v>49733560</v>
      </c>
      <c r="E61" s="54">
        <v>38508200</v>
      </c>
      <c r="F61" s="35">
        <v>1</v>
      </c>
      <c r="G61" s="7" t="s">
        <v>463</v>
      </c>
    </row>
    <row r="62" spans="1:7" ht="45" x14ac:dyDescent="0.25">
      <c r="A62" s="8" t="s">
        <v>165</v>
      </c>
      <c r="B62" s="16" t="s">
        <v>166</v>
      </c>
      <c r="C62" s="16" t="s">
        <v>131</v>
      </c>
      <c r="D62" s="72">
        <v>45141426</v>
      </c>
      <c r="E62" s="54">
        <v>36849500</v>
      </c>
      <c r="F62" s="35">
        <v>1</v>
      </c>
      <c r="G62" s="7" t="s">
        <v>463</v>
      </c>
    </row>
    <row r="63" spans="1:7" ht="60" x14ac:dyDescent="0.25">
      <c r="A63" s="8" t="s">
        <v>167</v>
      </c>
      <c r="B63" s="16" t="s">
        <v>168</v>
      </c>
      <c r="C63" s="16" t="s">
        <v>169</v>
      </c>
      <c r="D63" s="72">
        <v>288651148</v>
      </c>
      <c r="E63" s="54">
        <v>269853472</v>
      </c>
      <c r="F63" s="35">
        <v>1</v>
      </c>
      <c r="G63" s="7" t="s">
        <v>463</v>
      </c>
    </row>
    <row r="64" spans="1:7" ht="45" x14ac:dyDescent="0.25">
      <c r="A64" s="8" t="s">
        <v>170</v>
      </c>
      <c r="B64" s="16" t="s">
        <v>171</v>
      </c>
      <c r="C64" s="16" t="s">
        <v>131</v>
      </c>
      <c r="D64" s="72">
        <v>31126193</v>
      </c>
      <c r="E64" s="54">
        <v>26275071</v>
      </c>
      <c r="F64" s="35">
        <v>1</v>
      </c>
      <c r="G64" s="7" t="s">
        <v>463</v>
      </c>
    </row>
    <row r="65" spans="1:7" ht="45" x14ac:dyDescent="0.25">
      <c r="A65" s="8" t="s">
        <v>172</v>
      </c>
      <c r="B65" s="16" t="s">
        <v>173</v>
      </c>
      <c r="C65" s="16" t="s">
        <v>131</v>
      </c>
      <c r="D65" s="72">
        <v>36953830</v>
      </c>
      <c r="E65" s="54">
        <v>30977451</v>
      </c>
      <c r="F65" s="35">
        <v>1</v>
      </c>
      <c r="G65" s="7" t="s">
        <v>463</v>
      </c>
    </row>
    <row r="66" spans="1:7" ht="75" x14ac:dyDescent="0.25">
      <c r="A66" s="8" t="s">
        <v>174</v>
      </c>
      <c r="B66" s="16" t="s">
        <v>175</v>
      </c>
      <c r="C66" s="32" t="s">
        <v>176</v>
      </c>
      <c r="D66" s="72">
        <v>52622850</v>
      </c>
      <c r="E66" s="54">
        <v>52605000</v>
      </c>
      <c r="F66" s="35">
        <v>1</v>
      </c>
      <c r="G66" s="7" t="s">
        <v>463</v>
      </c>
    </row>
    <row r="67" spans="1:7" ht="60" x14ac:dyDescent="0.25">
      <c r="A67" s="8" t="s">
        <v>177</v>
      </c>
      <c r="B67" s="17" t="s">
        <v>178</v>
      </c>
      <c r="C67" s="34" t="s">
        <v>179</v>
      </c>
      <c r="D67" s="82">
        <v>295908182</v>
      </c>
      <c r="E67" s="54">
        <v>295898115.70999998</v>
      </c>
      <c r="F67" s="36">
        <v>1</v>
      </c>
      <c r="G67" s="7" t="s">
        <v>463</v>
      </c>
    </row>
    <row r="68" spans="1:7" ht="45" x14ac:dyDescent="0.25">
      <c r="A68" s="8" t="s">
        <v>180</v>
      </c>
      <c r="B68" s="17" t="s">
        <v>181</v>
      </c>
      <c r="C68" s="34" t="s">
        <v>182</v>
      </c>
      <c r="D68" s="82">
        <f>229802354.38+26615773</f>
        <v>256418127.38</v>
      </c>
      <c r="E68" s="54">
        <v>256418127</v>
      </c>
      <c r="F68" s="36">
        <v>1</v>
      </c>
      <c r="G68" s="7" t="s">
        <v>463</v>
      </c>
    </row>
    <row r="69" spans="1:7" ht="60" x14ac:dyDescent="0.25">
      <c r="A69" s="8" t="s">
        <v>183</v>
      </c>
      <c r="B69" s="17" t="s">
        <v>184</v>
      </c>
      <c r="C69" s="34" t="s">
        <v>185</v>
      </c>
      <c r="D69" s="82">
        <f>700000000+277534125</f>
        <v>977534125</v>
      </c>
      <c r="E69" s="69">
        <v>971759792.53999996</v>
      </c>
      <c r="F69" s="36">
        <v>1</v>
      </c>
      <c r="G69" s="7" t="s">
        <v>463</v>
      </c>
    </row>
    <row r="70" spans="1:7" ht="60" x14ac:dyDescent="0.25">
      <c r="A70" s="8" t="s">
        <v>186</v>
      </c>
      <c r="B70" s="16" t="s">
        <v>187</v>
      </c>
      <c r="C70" s="16" t="s">
        <v>188</v>
      </c>
      <c r="D70" s="72">
        <v>32916000</v>
      </c>
      <c r="E70" s="54">
        <v>27181304</v>
      </c>
      <c r="F70" s="35">
        <v>1</v>
      </c>
      <c r="G70" s="7" t="s">
        <v>463</v>
      </c>
    </row>
    <row r="71" spans="1:7" ht="60" x14ac:dyDescent="0.25">
      <c r="A71" s="6" t="s">
        <v>189</v>
      </c>
      <c r="B71" s="17" t="s">
        <v>190</v>
      </c>
      <c r="C71" s="17" t="s">
        <v>157</v>
      </c>
      <c r="D71" s="54">
        <v>768883100</v>
      </c>
      <c r="E71" s="54">
        <v>697261518.5</v>
      </c>
      <c r="F71" s="37">
        <v>1</v>
      </c>
      <c r="G71" s="7" t="s">
        <v>463</v>
      </c>
    </row>
    <row r="72" spans="1:7" ht="47.25" x14ac:dyDescent="0.25">
      <c r="A72" s="8" t="s">
        <v>191</v>
      </c>
      <c r="B72" s="16" t="s">
        <v>192</v>
      </c>
      <c r="C72" s="33" t="s">
        <v>193</v>
      </c>
      <c r="D72" s="72">
        <v>122334225</v>
      </c>
      <c r="E72" s="54">
        <v>118153964</v>
      </c>
      <c r="F72" s="35">
        <v>1</v>
      </c>
      <c r="G72" s="7" t="s">
        <v>463</v>
      </c>
    </row>
    <row r="73" spans="1:7" ht="47.25" x14ac:dyDescent="0.25">
      <c r="A73" s="8" t="s">
        <v>194</v>
      </c>
      <c r="B73" s="16" t="s">
        <v>195</v>
      </c>
      <c r="C73" s="33" t="s">
        <v>196</v>
      </c>
      <c r="D73" s="72">
        <v>236520750</v>
      </c>
      <c r="E73" s="54">
        <v>218115644</v>
      </c>
      <c r="F73" s="35">
        <v>1</v>
      </c>
      <c r="G73" s="7" t="s">
        <v>463</v>
      </c>
    </row>
    <row r="74" spans="1:7" ht="105" x14ac:dyDescent="0.25">
      <c r="A74" s="8" t="s">
        <v>197</v>
      </c>
      <c r="B74" s="16" t="s">
        <v>198</v>
      </c>
      <c r="C74" s="16" t="s">
        <v>199</v>
      </c>
      <c r="D74" s="72">
        <v>364420800</v>
      </c>
      <c r="E74" s="54">
        <v>338791175</v>
      </c>
      <c r="F74" s="35">
        <v>1</v>
      </c>
      <c r="G74" s="7" t="s">
        <v>463</v>
      </c>
    </row>
    <row r="75" spans="1:7" ht="45" x14ac:dyDescent="0.25">
      <c r="A75" s="8" t="s">
        <v>200</v>
      </c>
      <c r="B75" s="16" t="s">
        <v>201</v>
      </c>
      <c r="C75" s="16" t="s">
        <v>202</v>
      </c>
      <c r="D75" s="72">
        <v>614880000</v>
      </c>
      <c r="E75" s="54">
        <v>613320000</v>
      </c>
      <c r="F75" s="37">
        <v>1</v>
      </c>
      <c r="G75" s="7" t="s">
        <v>463</v>
      </c>
    </row>
    <row r="76" spans="1:7" ht="45" x14ac:dyDescent="0.25">
      <c r="A76" s="8" t="s">
        <v>203</v>
      </c>
      <c r="B76" s="16" t="s">
        <v>204</v>
      </c>
      <c r="C76" s="16" t="s">
        <v>139</v>
      </c>
      <c r="D76" s="72">
        <v>34634271</v>
      </c>
      <c r="E76" s="54">
        <v>32515475</v>
      </c>
      <c r="F76" s="35">
        <v>1</v>
      </c>
      <c r="G76" s="7" t="s">
        <v>463</v>
      </c>
    </row>
    <row r="77" spans="1:7" ht="45" x14ac:dyDescent="0.25">
      <c r="A77" s="8" t="s">
        <v>205</v>
      </c>
      <c r="B77" s="16" t="s">
        <v>206</v>
      </c>
      <c r="C77" s="16" t="s">
        <v>139</v>
      </c>
      <c r="D77" s="72">
        <v>232502802</v>
      </c>
      <c r="E77" s="54">
        <v>147343964</v>
      </c>
      <c r="F77" s="35">
        <v>1</v>
      </c>
      <c r="G77" s="7" t="s">
        <v>463</v>
      </c>
    </row>
    <row r="78" spans="1:7" ht="45" x14ac:dyDescent="0.25">
      <c r="A78" s="8" t="s">
        <v>207</v>
      </c>
      <c r="B78" s="16" t="s">
        <v>208</v>
      </c>
      <c r="C78" s="16" t="s">
        <v>139</v>
      </c>
      <c r="D78" s="72">
        <v>30791271</v>
      </c>
      <c r="E78" s="54">
        <v>25080135</v>
      </c>
      <c r="F78" s="35">
        <v>1</v>
      </c>
      <c r="G78" s="7" t="s">
        <v>463</v>
      </c>
    </row>
    <row r="79" spans="1:7" ht="45" x14ac:dyDescent="0.25">
      <c r="A79" s="8" t="s">
        <v>209</v>
      </c>
      <c r="B79" s="16" t="s">
        <v>210</v>
      </c>
      <c r="C79" s="16" t="s">
        <v>139</v>
      </c>
      <c r="D79" s="72">
        <v>45381000</v>
      </c>
      <c r="E79" s="54">
        <v>43513952</v>
      </c>
      <c r="F79" s="35">
        <v>1</v>
      </c>
      <c r="G79" s="7" t="s">
        <v>463</v>
      </c>
    </row>
    <row r="80" spans="1:7" ht="45" x14ac:dyDescent="0.25">
      <c r="A80" s="8" t="s">
        <v>211</v>
      </c>
      <c r="B80" s="16" t="s">
        <v>212</v>
      </c>
      <c r="C80" s="16" t="s">
        <v>139</v>
      </c>
      <c r="D80" s="72">
        <v>32177271</v>
      </c>
      <c r="E80" s="54">
        <v>22879205</v>
      </c>
      <c r="F80" s="35">
        <v>1</v>
      </c>
      <c r="G80" s="7" t="s">
        <v>463</v>
      </c>
    </row>
    <row r="81" spans="1:7" ht="45" x14ac:dyDescent="0.25">
      <c r="A81" s="8" t="s">
        <v>213</v>
      </c>
      <c r="B81" s="16" t="s">
        <v>214</v>
      </c>
      <c r="C81" s="16" t="s">
        <v>139</v>
      </c>
      <c r="D81" s="72">
        <v>41004600</v>
      </c>
      <c r="E81" s="54">
        <v>40900400</v>
      </c>
      <c r="F81" s="35">
        <v>1</v>
      </c>
      <c r="G81" s="7" t="s">
        <v>463</v>
      </c>
    </row>
    <row r="82" spans="1:7" ht="60" x14ac:dyDescent="0.25">
      <c r="A82" s="8" t="s">
        <v>215</v>
      </c>
      <c r="B82" s="16" t="s">
        <v>216</v>
      </c>
      <c r="C82" s="16" t="s">
        <v>217</v>
      </c>
      <c r="D82" s="72">
        <v>204532200</v>
      </c>
      <c r="E82" s="54">
        <v>188853050</v>
      </c>
      <c r="F82" s="37">
        <v>1</v>
      </c>
      <c r="G82" s="7" t="s">
        <v>463</v>
      </c>
    </row>
    <row r="83" spans="1:7" ht="45" x14ac:dyDescent="0.25">
      <c r="A83" s="8" t="s">
        <v>218</v>
      </c>
      <c r="B83" s="16" t="s">
        <v>219</v>
      </c>
      <c r="C83" s="16" t="s">
        <v>139</v>
      </c>
      <c r="D83" s="72">
        <v>36822479</v>
      </c>
      <c r="E83" s="54">
        <v>12808282</v>
      </c>
      <c r="F83" s="35">
        <v>1</v>
      </c>
      <c r="G83" s="7" t="s">
        <v>463</v>
      </c>
    </row>
    <row r="84" spans="1:7" ht="60" x14ac:dyDescent="0.25">
      <c r="A84" s="8" t="s">
        <v>220</v>
      </c>
      <c r="B84" s="16" t="s">
        <v>221</v>
      </c>
      <c r="C84" s="16" t="s">
        <v>222</v>
      </c>
      <c r="D84" s="19">
        <v>700000000</v>
      </c>
      <c r="E84" s="54">
        <v>699984320</v>
      </c>
      <c r="F84" s="38">
        <v>1</v>
      </c>
      <c r="G84" s="10" t="s">
        <v>463</v>
      </c>
    </row>
    <row r="85" spans="1:7" ht="45" x14ac:dyDescent="0.25">
      <c r="A85" s="8" t="s">
        <v>223</v>
      </c>
      <c r="B85" s="39" t="s">
        <v>224</v>
      </c>
      <c r="C85" s="16" t="s">
        <v>139</v>
      </c>
      <c r="D85" s="19">
        <v>57246000</v>
      </c>
      <c r="E85" s="54">
        <v>54050000</v>
      </c>
      <c r="F85" s="35">
        <v>1</v>
      </c>
      <c r="G85" s="7" t="s">
        <v>463</v>
      </c>
    </row>
    <row r="86" spans="1:7" ht="57.75" customHeight="1" x14ac:dyDescent="0.25">
      <c r="A86" s="8" t="s">
        <v>225</v>
      </c>
      <c r="B86" s="39" t="s">
        <v>226</v>
      </c>
      <c r="C86" s="32" t="s">
        <v>227</v>
      </c>
      <c r="D86" s="19">
        <v>53000000</v>
      </c>
      <c r="E86" s="68">
        <v>44956000</v>
      </c>
      <c r="F86" s="37">
        <v>1</v>
      </c>
      <c r="G86" s="7" t="s">
        <v>463</v>
      </c>
    </row>
    <row r="87" spans="1:7" ht="45" x14ac:dyDescent="0.25">
      <c r="A87" s="8" t="s">
        <v>228</v>
      </c>
      <c r="B87" s="40" t="s">
        <v>229</v>
      </c>
      <c r="C87" s="34" t="s">
        <v>230</v>
      </c>
      <c r="D87" s="54">
        <v>232192146.53</v>
      </c>
      <c r="E87" s="70">
        <v>231528312.61000001</v>
      </c>
      <c r="F87" s="35">
        <v>1</v>
      </c>
      <c r="G87" s="7" t="s">
        <v>463</v>
      </c>
    </row>
    <row r="88" spans="1:7" ht="60" x14ac:dyDescent="0.25">
      <c r="A88" s="8" t="s">
        <v>231</v>
      </c>
      <c r="B88" s="39" t="s">
        <v>232</v>
      </c>
      <c r="C88" s="32" t="s">
        <v>233</v>
      </c>
      <c r="D88" s="19">
        <v>896597307</v>
      </c>
      <c r="E88" s="54">
        <v>855842461</v>
      </c>
      <c r="F88" s="37">
        <v>1</v>
      </c>
      <c r="G88" s="7" t="s">
        <v>463</v>
      </c>
    </row>
    <row r="89" spans="1:7" ht="60" x14ac:dyDescent="0.25">
      <c r="A89" s="8" t="s">
        <v>234</v>
      </c>
      <c r="B89" s="39" t="s">
        <v>235</v>
      </c>
      <c r="C89" s="16" t="s">
        <v>236</v>
      </c>
      <c r="D89" s="19">
        <v>27556389</v>
      </c>
      <c r="E89" s="54">
        <v>23610519</v>
      </c>
      <c r="F89" s="35">
        <v>1</v>
      </c>
      <c r="G89" s="7" t="s">
        <v>463</v>
      </c>
    </row>
    <row r="90" spans="1:7" ht="60" x14ac:dyDescent="0.25">
      <c r="A90" s="8" t="s">
        <v>237</v>
      </c>
      <c r="B90" s="39" t="s">
        <v>238</v>
      </c>
      <c r="C90" s="16" t="s">
        <v>139</v>
      </c>
      <c r="D90" s="19">
        <v>33600000</v>
      </c>
      <c r="E90" s="54">
        <f>17602000+1845560</f>
        <v>19447560</v>
      </c>
      <c r="F90" s="35">
        <v>1</v>
      </c>
      <c r="G90" s="7" t="s">
        <v>463</v>
      </c>
    </row>
    <row r="91" spans="1:7" ht="105" x14ac:dyDescent="0.25">
      <c r="A91" s="8" t="s">
        <v>239</v>
      </c>
      <c r="B91" s="39" t="s">
        <v>240</v>
      </c>
      <c r="C91" s="16" t="s">
        <v>241</v>
      </c>
      <c r="D91" s="19">
        <v>426237595</v>
      </c>
      <c r="E91" s="54">
        <v>404546840</v>
      </c>
      <c r="F91" s="35">
        <v>1</v>
      </c>
      <c r="G91" s="7" t="s">
        <v>463</v>
      </c>
    </row>
    <row r="92" spans="1:7" ht="45" x14ac:dyDescent="0.25">
      <c r="A92" s="8" t="s">
        <v>242</v>
      </c>
      <c r="B92" s="39" t="s">
        <v>243</v>
      </c>
      <c r="C92" s="16" t="s">
        <v>244</v>
      </c>
      <c r="D92" s="19">
        <v>163945961</v>
      </c>
      <c r="E92" s="54">
        <v>151122099</v>
      </c>
      <c r="F92" s="35">
        <v>1</v>
      </c>
      <c r="G92" s="7" t="s">
        <v>463</v>
      </c>
    </row>
    <row r="93" spans="1:7" ht="75" x14ac:dyDescent="0.25">
      <c r="A93" s="8" t="s">
        <v>245</v>
      </c>
      <c r="B93" s="39" t="s">
        <v>246</v>
      </c>
      <c r="C93" s="16" t="s">
        <v>247</v>
      </c>
      <c r="D93" s="19">
        <v>1243826000</v>
      </c>
      <c r="E93" s="54">
        <v>1209160100</v>
      </c>
      <c r="F93" s="37">
        <v>1</v>
      </c>
      <c r="G93" s="10" t="s">
        <v>463</v>
      </c>
    </row>
    <row r="94" spans="1:7" ht="105" x14ac:dyDescent="0.25">
      <c r="A94" s="8" t="s">
        <v>248</v>
      </c>
      <c r="B94" s="39" t="s">
        <v>249</v>
      </c>
      <c r="C94" s="84" t="s">
        <v>250</v>
      </c>
      <c r="D94" s="19">
        <v>108816388</v>
      </c>
      <c r="E94" s="54">
        <v>98506452</v>
      </c>
      <c r="F94" s="38">
        <v>1</v>
      </c>
      <c r="G94" s="9" t="s">
        <v>463</v>
      </c>
    </row>
    <row r="95" spans="1:7" ht="45" x14ac:dyDescent="0.25">
      <c r="A95" s="8" t="s">
        <v>251</v>
      </c>
      <c r="B95" s="39" t="s">
        <v>252</v>
      </c>
      <c r="C95" s="16" t="s">
        <v>253</v>
      </c>
      <c r="D95" s="19">
        <v>2459384639</v>
      </c>
      <c r="E95" s="54">
        <v>2329400000</v>
      </c>
      <c r="F95" s="38">
        <v>1</v>
      </c>
      <c r="G95" s="10" t="s">
        <v>463</v>
      </c>
    </row>
    <row r="96" spans="1:7" ht="45" x14ac:dyDescent="0.25">
      <c r="A96" s="8" t="s">
        <v>254</v>
      </c>
      <c r="B96" s="39" t="s">
        <v>255</v>
      </c>
      <c r="C96" s="16" t="s">
        <v>256</v>
      </c>
      <c r="D96" s="19">
        <v>45487274</v>
      </c>
      <c r="E96" s="54">
        <v>43928740</v>
      </c>
      <c r="F96" s="41">
        <v>1</v>
      </c>
      <c r="G96" s="10" t="s">
        <v>463</v>
      </c>
    </row>
    <row r="97" spans="1:7" ht="45" x14ac:dyDescent="0.25">
      <c r="A97" s="8" t="s">
        <v>257</v>
      </c>
      <c r="B97" s="39" t="s">
        <v>258</v>
      </c>
      <c r="C97" s="16" t="s">
        <v>259</v>
      </c>
      <c r="D97" s="19">
        <v>76500236</v>
      </c>
      <c r="E97" s="54">
        <v>75565187</v>
      </c>
      <c r="F97" s="41">
        <v>1</v>
      </c>
      <c r="G97" s="10" t="s">
        <v>463</v>
      </c>
    </row>
    <row r="98" spans="1:7" ht="60" x14ac:dyDescent="0.25">
      <c r="A98" s="6" t="s">
        <v>260</v>
      </c>
      <c r="B98" s="40" t="s">
        <v>261</v>
      </c>
      <c r="C98" s="17" t="s">
        <v>157</v>
      </c>
      <c r="D98" s="54">
        <v>1908091479.49</v>
      </c>
      <c r="E98" s="54">
        <f>1868695189.39</f>
        <v>1868695189.3900001</v>
      </c>
      <c r="F98" s="42">
        <v>1</v>
      </c>
      <c r="G98" s="7" t="s">
        <v>463</v>
      </c>
    </row>
    <row r="99" spans="1:7" ht="45" x14ac:dyDescent="0.25">
      <c r="A99" s="8" t="s">
        <v>262</v>
      </c>
      <c r="B99" s="39" t="s">
        <v>263</v>
      </c>
      <c r="C99" s="16" t="s">
        <v>264</v>
      </c>
      <c r="D99" s="19">
        <v>343169240</v>
      </c>
      <c r="E99" s="54">
        <v>333463999</v>
      </c>
      <c r="F99" s="41">
        <v>1</v>
      </c>
      <c r="G99" s="10" t="s">
        <v>463</v>
      </c>
    </row>
    <row r="100" spans="1:7" ht="45" x14ac:dyDescent="0.25">
      <c r="A100" s="8" t="s">
        <v>265</v>
      </c>
      <c r="B100" s="39" t="s">
        <v>266</v>
      </c>
      <c r="C100" s="16" t="s">
        <v>256</v>
      </c>
      <c r="D100" s="19">
        <v>296493589</v>
      </c>
      <c r="E100" s="54">
        <v>282200000</v>
      </c>
      <c r="F100" s="41">
        <v>1</v>
      </c>
      <c r="G100" s="10" t="s">
        <v>463</v>
      </c>
    </row>
    <row r="101" spans="1:7" ht="45" x14ac:dyDescent="0.25">
      <c r="A101" s="8" t="s">
        <v>267</v>
      </c>
      <c r="B101" s="39" t="s">
        <v>268</v>
      </c>
      <c r="C101" s="16" t="s">
        <v>256</v>
      </c>
      <c r="D101" s="19">
        <v>38570331</v>
      </c>
      <c r="E101" s="54">
        <v>36687359</v>
      </c>
      <c r="F101" s="41">
        <v>1</v>
      </c>
      <c r="G101" s="10" t="s">
        <v>463</v>
      </c>
    </row>
    <row r="102" spans="1:7" ht="75" x14ac:dyDescent="0.25">
      <c r="A102" s="8" t="s">
        <v>269</v>
      </c>
      <c r="B102" s="39" t="s">
        <v>270</v>
      </c>
      <c r="C102" s="16" t="s">
        <v>271</v>
      </c>
      <c r="D102" s="19">
        <v>160041200</v>
      </c>
      <c r="E102" s="54">
        <v>152606000</v>
      </c>
      <c r="F102" s="42">
        <v>1</v>
      </c>
      <c r="G102" s="10" t="s">
        <v>463</v>
      </c>
    </row>
    <row r="103" spans="1:7" ht="120" x14ac:dyDescent="0.25">
      <c r="A103" s="8" t="s">
        <v>272</v>
      </c>
      <c r="B103" s="39" t="s">
        <v>273</v>
      </c>
      <c r="C103" s="32" t="s">
        <v>274</v>
      </c>
      <c r="D103" s="73">
        <v>572903250</v>
      </c>
      <c r="E103" s="54">
        <v>479138436</v>
      </c>
      <c r="F103" s="41">
        <v>1</v>
      </c>
      <c r="G103" s="10" t="s">
        <v>464</v>
      </c>
    </row>
    <row r="104" spans="1:7" ht="45" x14ac:dyDescent="0.25">
      <c r="A104" s="8" t="s">
        <v>275</v>
      </c>
      <c r="B104" s="39" t="s">
        <v>276</v>
      </c>
      <c r="C104" s="16" t="s">
        <v>139</v>
      </c>
      <c r="D104" s="72">
        <v>49958871</v>
      </c>
      <c r="E104" s="54">
        <v>16258920</v>
      </c>
      <c r="F104" s="41">
        <v>1</v>
      </c>
      <c r="G104" s="10" t="s">
        <v>463</v>
      </c>
    </row>
    <row r="105" spans="1:7" ht="75" x14ac:dyDescent="0.25">
      <c r="A105" s="8" t="s">
        <v>277</v>
      </c>
      <c r="B105" s="39" t="s">
        <v>278</v>
      </c>
      <c r="C105" s="32" t="s">
        <v>279</v>
      </c>
      <c r="D105" s="73">
        <v>634769352</v>
      </c>
      <c r="E105" s="54">
        <v>633656000</v>
      </c>
      <c r="F105" s="42">
        <v>1</v>
      </c>
      <c r="G105" s="10" t="s">
        <v>463</v>
      </c>
    </row>
    <row r="106" spans="1:7" ht="45" x14ac:dyDescent="0.25">
      <c r="A106" s="8" t="s">
        <v>280</v>
      </c>
      <c r="B106" s="39" t="s">
        <v>281</v>
      </c>
      <c r="C106" s="32" t="s">
        <v>282</v>
      </c>
      <c r="D106" s="73">
        <v>515971721</v>
      </c>
      <c r="E106" s="54">
        <v>467406285</v>
      </c>
      <c r="F106" s="41">
        <v>1</v>
      </c>
      <c r="G106" s="10" t="s">
        <v>463</v>
      </c>
    </row>
    <row r="107" spans="1:7" ht="45" x14ac:dyDescent="0.25">
      <c r="A107" s="8" t="s">
        <v>283</v>
      </c>
      <c r="B107" s="39" t="s">
        <v>284</v>
      </c>
      <c r="C107" s="32" t="s">
        <v>285</v>
      </c>
      <c r="D107" s="73">
        <v>376705082</v>
      </c>
      <c r="E107" s="54">
        <v>319113088</v>
      </c>
      <c r="F107" s="41">
        <v>1</v>
      </c>
      <c r="G107" s="10" t="s">
        <v>463</v>
      </c>
    </row>
    <row r="108" spans="1:7" ht="60" x14ac:dyDescent="0.25">
      <c r="A108" s="8" t="s">
        <v>286</v>
      </c>
      <c r="B108" s="39" t="s">
        <v>287</v>
      </c>
      <c r="C108" s="16" t="s">
        <v>288</v>
      </c>
      <c r="D108" s="73">
        <v>89618215</v>
      </c>
      <c r="E108" s="54">
        <v>81254668</v>
      </c>
      <c r="F108" s="41">
        <v>1</v>
      </c>
      <c r="G108" s="10" t="s">
        <v>463</v>
      </c>
    </row>
    <row r="109" spans="1:7" ht="105" x14ac:dyDescent="0.25">
      <c r="A109" s="8" t="s">
        <v>289</v>
      </c>
      <c r="B109" s="16" t="s">
        <v>290</v>
      </c>
      <c r="C109" s="16" t="s">
        <v>291</v>
      </c>
      <c r="D109" s="73">
        <v>2681548800</v>
      </c>
      <c r="E109" s="56">
        <v>2667628800</v>
      </c>
      <c r="F109" s="41">
        <v>1</v>
      </c>
      <c r="G109" s="11" t="s">
        <v>463</v>
      </c>
    </row>
    <row r="110" spans="1:7" ht="45" x14ac:dyDescent="0.25">
      <c r="A110" s="8" t="s">
        <v>292</v>
      </c>
      <c r="B110" s="16" t="s">
        <v>293</v>
      </c>
      <c r="C110" s="16" t="s">
        <v>294</v>
      </c>
      <c r="D110" s="73">
        <v>79916754</v>
      </c>
      <c r="E110" s="56">
        <v>79910614</v>
      </c>
      <c r="F110" s="41">
        <v>1</v>
      </c>
      <c r="G110" s="12" t="s">
        <v>463</v>
      </c>
    </row>
    <row r="111" spans="1:7" ht="60" x14ac:dyDescent="0.25">
      <c r="A111" s="6" t="s">
        <v>295</v>
      </c>
      <c r="B111" s="17" t="s">
        <v>296</v>
      </c>
      <c r="C111" s="17" t="s">
        <v>297</v>
      </c>
      <c r="D111" s="70">
        <v>477413570</v>
      </c>
      <c r="E111" s="56">
        <v>470998013.66000003</v>
      </c>
      <c r="F111" s="41">
        <v>1</v>
      </c>
      <c r="G111" s="12" t="s">
        <v>463</v>
      </c>
    </row>
    <row r="112" spans="1:7" ht="75" x14ac:dyDescent="0.25">
      <c r="A112" s="8" t="s">
        <v>298</v>
      </c>
      <c r="B112" s="16" t="s">
        <v>299</v>
      </c>
      <c r="C112" s="16" t="s">
        <v>300</v>
      </c>
      <c r="D112" s="73">
        <v>67204000</v>
      </c>
      <c r="E112" s="56">
        <v>61828000</v>
      </c>
      <c r="F112" s="41">
        <v>1</v>
      </c>
      <c r="G112" s="11" t="s">
        <v>463</v>
      </c>
    </row>
    <row r="113" spans="1:7" ht="60" x14ac:dyDescent="0.25">
      <c r="A113" s="8" t="s">
        <v>301</v>
      </c>
      <c r="B113" s="16" t="s">
        <v>302</v>
      </c>
      <c r="C113" s="16" t="s">
        <v>303</v>
      </c>
      <c r="D113" s="73">
        <v>74082287</v>
      </c>
      <c r="E113" s="56">
        <v>71078560</v>
      </c>
      <c r="F113" s="41">
        <v>1</v>
      </c>
      <c r="G113" s="13" t="s">
        <v>463</v>
      </c>
    </row>
    <row r="114" spans="1:7" ht="60" x14ac:dyDescent="0.25">
      <c r="A114" s="8" t="s">
        <v>304</v>
      </c>
      <c r="B114" s="16" t="s">
        <v>305</v>
      </c>
      <c r="C114" s="16" t="s">
        <v>306</v>
      </c>
      <c r="D114" s="73">
        <v>527809435</v>
      </c>
      <c r="E114" s="56">
        <v>441404586</v>
      </c>
      <c r="F114" s="41">
        <v>1</v>
      </c>
      <c r="G114" s="13" t="s">
        <v>463</v>
      </c>
    </row>
    <row r="115" spans="1:7" ht="75" x14ac:dyDescent="0.25">
      <c r="A115" s="8" t="s">
        <v>307</v>
      </c>
      <c r="B115" s="16" t="s">
        <v>308</v>
      </c>
      <c r="C115" s="16" t="s">
        <v>309</v>
      </c>
      <c r="D115" s="73">
        <v>98217061</v>
      </c>
      <c r="E115" s="56">
        <v>89355554</v>
      </c>
      <c r="F115" s="41">
        <v>1</v>
      </c>
      <c r="G115" s="13" t="s">
        <v>463</v>
      </c>
    </row>
    <row r="116" spans="1:7" ht="75" x14ac:dyDescent="0.25">
      <c r="A116" s="8" t="s">
        <v>310</v>
      </c>
      <c r="B116" s="16" t="s">
        <v>311</v>
      </c>
      <c r="C116" s="16" t="s">
        <v>312</v>
      </c>
      <c r="D116" s="73">
        <v>74568519</v>
      </c>
      <c r="E116" s="56">
        <v>74012350</v>
      </c>
      <c r="F116" s="41">
        <v>1</v>
      </c>
      <c r="G116" s="13" t="s">
        <v>463</v>
      </c>
    </row>
    <row r="117" spans="1:7" ht="60" x14ac:dyDescent="0.25">
      <c r="A117" s="8" t="s">
        <v>313</v>
      </c>
      <c r="B117" s="16" t="s">
        <v>314</v>
      </c>
      <c r="C117" s="16" t="s">
        <v>315</v>
      </c>
      <c r="D117" s="73">
        <v>530889051</v>
      </c>
      <c r="E117" s="56">
        <v>400693252</v>
      </c>
      <c r="F117" s="41">
        <v>1</v>
      </c>
      <c r="G117" s="13" t="s">
        <v>463</v>
      </c>
    </row>
    <row r="118" spans="1:7" ht="60" x14ac:dyDescent="0.25">
      <c r="A118" s="8" t="s">
        <v>316</v>
      </c>
      <c r="B118" s="16" t="s">
        <v>317</v>
      </c>
      <c r="C118" s="16" t="s">
        <v>315</v>
      </c>
      <c r="D118" s="20">
        <v>240421131</v>
      </c>
      <c r="E118" s="71">
        <v>239882763.09999999</v>
      </c>
      <c r="F118" s="41">
        <v>1</v>
      </c>
      <c r="G118" s="13" t="s">
        <v>463</v>
      </c>
    </row>
    <row r="119" spans="1:7" ht="60" x14ac:dyDescent="0.25">
      <c r="A119" s="8" t="s">
        <v>318</v>
      </c>
      <c r="B119" s="16" t="s">
        <v>319</v>
      </c>
      <c r="C119" s="16" t="s">
        <v>320</v>
      </c>
      <c r="D119" s="20">
        <v>86299774</v>
      </c>
      <c r="E119" s="56">
        <v>82945897</v>
      </c>
      <c r="F119" s="41">
        <v>1</v>
      </c>
      <c r="G119" s="13" t="s">
        <v>463</v>
      </c>
    </row>
    <row r="120" spans="1:7" ht="60" x14ac:dyDescent="0.25">
      <c r="A120" s="8" t="s">
        <v>321</v>
      </c>
      <c r="B120" s="16" t="s">
        <v>322</v>
      </c>
      <c r="C120" s="16" t="s">
        <v>315</v>
      </c>
      <c r="D120" s="20">
        <v>459153458</v>
      </c>
      <c r="E120" s="56">
        <v>423555859</v>
      </c>
      <c r="F120" s="41">
        <v>1</v>
      </c>
      <c r="G120" s="13" t="s">
        <v>463</v>
      </c>
    </row>
    <row r="121" spans="1:7" ht="75" x14ac:dyDescent="0.25">
      <c r="A121" s="8" t="s">
        <v>323</v>
      </c>
      <c r="B121" s="16" t="s">
        <v>324</v>
      </c>
      <c r="C121" s="16" t="s">
        <v>325</v>
      </c>
      <c r="D121" s="51">
        <v>178500000</v>
      </c>
      <c r="E121" s="56">
        <v>178500000</v>
      </c>
      <c r="F121" s="41">
        <v>1</v>
      </c>
      <c r="G121" s="13" t="s">
        <v>463</v>
      </c>
    </row>
    <row r="122" spans="1:7" ht="75" x14ac:dyDescent="0.25">
      <c r="A122" s="6" t="s">
        <v>326</v>
      </c>
      <c r="B122" s="17" t="s">
        <v>327</v>
      </c>
      <c r="C122" s="17" t="s">
        <v>328</v>
      </c>
      <c r="D122" s="55">
        <v>764504870</v>
      </c>
      <c r="E122" s="56">
        <v>744634599</v>
      </c>
      <c r="F122" s="42">
        <v>1</v>
      </c>
      <c r="G122" s="13" t="s">
        <v>463</v>
      </c>
    </row>
    <row r="123" spans="1:7" ht="60" x14ac:dyDescent="0.25">
      <c r="A123" s="8" t="s">
        <v>329</v>
      </c>
      <c r="B123" s="16" t="s">
        <v>330</v>
      </c>
      <c r="C123" s="5" t="s">
        <v>331</v>
      </c>
      <c r="D123" s="51">
        <v>61670098</v>
      </c>
      <c r="E123" s="56">
        <v>57604154</v>
      </c>
      <c r="F123" s="41">
        <v>1</v>
      </c>
      <c r="G123" s="13" t="s">
        <v>463</v>
      </c>
    </row>
    <row r="124" spans="1:7" ht="45" x14ac:dyDescent="0.25">
      <c r="A124" s="8" t="s">
        <v>332</v>
      </c>
      <c r="B124" s="16" t="s">
        <v>333</v>
      </c>
      <c r="C124" s="5" t="s">
        <v>334</v>
      </c>
      <c r="D124" s="51">
        <v>343524239</v>
      </c>
      <c r="E124" s="56">
        <v>251948554</v>
      </c>
      <c r="F124" s="41">
        <v>1</v>
      </c>
      <c r="G124" s="13" t="s">
        <v>463</v>
      </c>
    </row>
    <row r="125" spans="1:7" ht="60" x14ac:dyDescent="0.25">
      <c r="A125" s="8" t="s">
        <v>335</v>
      </c>
      <c r="B125" s="16" t="s">
        <v>336</v>
      </c>
      <c r="C125" s="5" t="s">
        <v>337</v>
      </c>
      <c r="D125" s="51">
        <v>60457564</v>
      </c>
      <c r="E125" s="56">
        <v>0</v>
      </c>
      <c r="F125" s="41">
        <v>0</v>
      </c>
      <c r="G125" s="13" t="s">
        <v>465</v>
      </c>
    </row>
    <row r="126" spans="1:7" ht="45" x14ac:dyDescent="0.25">
      <c r="A126" s="8" t="s">
        <v>338</v>
      </c>
      <c r="B126" s="16" t="s">
        <v>339</v>
      </c>
      <c r="C126" s="5" t="s">
        <v>340</v>
      </c>
      <c r="D126" s="51">
        <v>191925000</v>
      </c>
      <c r="E126" s="56">
        <v>187380000</v>
      </c>
      <c r="F126" s="41">
        <v>1</v>
      </c>
      <c r="G126" s="13" t="s">
        <v>463</v>
      </c>
    </row>
    <row r="127" spans="1:7" ht="45" x14ac:dyDescent="0.25">
      <c r="A127" s="8" t="s">
        <v>341</v>
      </c>
      <c r="B127" s="16" t="s">
        <v>342</v>
      </c>
      <c r="C127" s="5" t="s">
        <v>343</v>
      </c>
      <c r="D127" s="22">
        <v>92165177</v>
      </c>
      <c r="E127" s="56">
        <v>83419000</v>
      </c>
      <c r="F127" s="41">
        <v>1</v>
      </c>
      <c r="G127" s="13" t="s">
        <v>463</v>
      </c>
    </row>
    <row r="128" spans="1:7" ht="75" x14ac:dyDescent="0.25">
      <c r="A128" s="8" t="s">
        <v>344</v>
      </c>
      <c r="B128" s="16" t="s">
        <v>345</v>
      </c>
      <c r="C128" s="5" t="s">
        <v>346</v>
      </c>
      <c r="D128" s="22">
        <v>59084392</v>
      </c>
      <c r="E128" s="56">
        <v>47360000</v>
      </c>
      <c r="F128" s="41">
        <v>1</v>
      </c>
      <c r="G128" s="13" t="s">
        <v>463</v>
      </c>
    </row>
    <row r="129" spans="1:7" ht="60" x14ac:dyDescent="0.25">
      <c r="A129" s="8" t="s">
        <v>347</v>
      </c>
      <c r="B129" s="16" t="s">
        <v>348</v>
      </c>
      <c r="C129" s="5" t="s">
        <v>349</v>
      </c>
      <c r="D129" s="22">
        <v>7407890568</v>
      </c>
      <c r="E129" s="56">
        <v>3694527321</v>
      </c>
      <c r="F129" s="41">
        <v>0.64</v>
      </c>
      <c r="G129" s="15" t="s">
        <v>466</v>
      </c>
    </row>
    <row r="130" spans="1:7" ht="75" x14ac:dyDescent="0.25">
      <c r="A130" s="8" t="s">
        <v>350</v>
      </c>
      <c r="B130" s="16" t="s">
        <v>351</v>
      </c>
      <c r="C130" s="5" t="s">
        <v>352</v>
      </c>
      <c r="D130" s="22">
        <v>700000000</v>
      </c>
      <c r="E130" s="56">
        <v>696365060</v>
      </c>
      <c r="F130" s="41">
        <v>1</v>
      </c>
      <c r="G130" s="13" t="s">
        <v>463</v>
      </c>
    </row>
    <row r="131" spans="1:7" ht="75" x14ac:dyDescent="0.25">
      <c r="A131" s="8" t="s">
        <v>353</v>
      </c>
      <c r="B131" s="16" t="s">
        <v>354</v>
      </c>
      <c r="C131" s="5" t="s">
        <v>355</v>
      </c>
      <c r="D131" s="22">
        <v>1095508324</v>
      </c>
      <c r="E131" s="56">
        <v>1047206964</v>
      </c>
      <c r="F131" s="41">
        <v>1</v>
      </c>
      <c r="G131" s="13" t="s">
        <v>463</v>
      </c>
    </row>
    <row r="132" spans="1:7" ht="120" x14ac:dyDescent="0.25">
      <c r="A132" s="8" t="s">
        <v>356</v>
      </c>
      <c r="B132" s="16" t="s">
        <v>357</v>
      </c>
      <c r="C132" s="16" t="s">
        <v>358</v>
      </c>
      <c r="D132" s="22">
        <v>93352245</v>
      </c>
      <c r="E132" s="56">
        <v>80770379</v>
      </c>
      <c r="F132" s="41">
        <v>1</v>
      </c>
      <c r="G132" s="13" t="s">
        <v>463</v>
      </c>
    </row>
    <row r="133" spans="1:7" ht="60" x14ac:dyDescent="0.25">
      <c r="A133" s="8" t="s">
        <v>359</v>
      </c>
      <c r="B133" s="39" t="s">
        <v>360</v>
      </c>
      <c r="C133" s="16" t="s">
        <v>361</v>
      </c>
      <c r="D133" s="22">
        <v>440090140</v>
      </c>
      <c r="E133" s="55">
        <v>344075727.20999998</v>
      </c>
      <c r="F133" s="41">
        <v>1</v>
      </c>
      <c r="G133" s="13" t="s">
        <v>463</v>
      </c>
    </row>
    <row r="134" spans="1:7" ht="45" x14ac:dyDescent="0.25">
      <c r="A134" s="6" t="s">
        <v>362</v>
      </c>
      <c r="B134" s="17" t="s">
        <v>363</v>
      </c>
      <c r="C134" s="17" t="s">
        <v>364</v>
      </c>
      <c r="D134" s="52">
        <v>297581756</v>
      </c>
      <c r="E134" s="55">
        <v>279577011</v>
      </c>
      <c r="F134" s="42">
        <v>1</v>
      </c>
      <c r="G134" s="13" t="s">
        <v>463</v>
      </c>
    </row>
    <row r="135" spans="1:7" ht="60" x14ac:dyDescent="0.25">
      <c r="A135" s="8" t="s">
        <v>365</v>
      </c>
      <c r="B135" s="39" t="s">
        <v>366</v>
      </c>
      <c r="C135" s="16" t="s">
        <v>367</v>
      </c>
      <c r="D135" s="22">
        <v>300444400</v>
      </c>
      <c r="E135" s="55">
        <v>278828000</v>
      </c>
      <c r="F135" s="42">
        <v>1</v>
      </c>
      <c r="G135" s="13" t="s">
        <v>463</v>
      </c>
    </row>
    <row r="136" spans="1:7" ht="75" x14ac:dyDescent="0.25">
      <c r="A136" s="8" t="s">
        <v>368</v>
      </c>
      <c r="B136" s="39" t="s">
        <v>369</v>
      </c>
      <c r="C136" s="16" t="s">
        <v>370</v>
      </c>
      <c r="D136" s="22">
        <v>49980000</v>
      </c>
      <c r="E136" s="55">
        <v>49980000</v>
      </c>
      <c r="F136" s="41">
        <v>1</v>
      </c>
      <c r="G136" s="13" t="s">
        <v>463</v>
      </c>
    </row>
    <row r="137" spans="1:7" ht="45" x14ac:dyDescent="0.25">
      <c r="A137" s="8" t="s">
        <v>371</v>
      </c>
      <c r="B137" s="16" t="s">
        <v>372</v>
      </c>
      <c r="C137" s="16" t="s">
        <v>373</v>
      </c>
      <c r="D137" s="22">
        <v>469678498</v>
      </c>
      <c r="E137" s="55">
        <v>436977899.69999999</v>
      </c>
      <c r="F137" s="41">
        <v>1</v>
      </c>
      <c r="G137" s="13" t="s">
        <v>463</v>
      </c>
    </row>
    <row r="138" spans="1:7" ht="60" x14ac:dyDescent="0.25">
      <c r="A138" s="8" t="s">
        <v>374</v>
      </c>
      <c r="B138" s="16" t="s">
        <v>375</v>
      </c>
      <c r="C138" s="16" t="s">
        <v>376</v>
      </c>
      <c r="D138" s="22">
        <v>100386505</v>
      </c>
      <c r="E138" s="55">
        <v>98871063</v>
      </c>
      <c r="F138" s="41">
        <v>1</v>
      </c>
      <c r="G138" s="13" t="s">
        <v>463</v>
      </c>
    </row>
    <row r="139" spans="1:7" ht="75" x14ac:dyDescent="0.25">
      <c r="A139" s="8" t="s">
        <v>377</v>
      </c>
      <c r="B139" s="16" t="s">
        <v>378</v>
      </c>
      <c r="C139" s="16" t="s">
        <v>379</v>
      </c>
      <c r="D139" s="22">
        <v>69835443</v>
      </c>
      <c r="E139" s="55">
        <v>66396348</v>
      </c>
      <c r="F139" s="41">
        <v>1</v>
      </c>
      <c r="G139" s="13" t="s">
        <v>463</v>
      </c>
    </row>
    <row r="140" spans="1:7" ht="75" x14ac:dyDescent="0.25">
      <c r="A140" s="8" t="s">
        <v>380</v>
      </c>
      <c r="B140" s="16" t="s">
        <v>381</v>
      </c>
      <c r="C140" s="16" t="s">
        <v>382</v>
      </c>
      <c r="D140" s="22">
        <v>1184670502</v>
      </c>
      <c r="E140" s="55">
        <v>1157255695</v>
      </c>
      <c r="F140" s="41">
        <v>1</v>
      </c>
      <c r="G140" s="13" t="s">
        <v>463</v>
      </c>
    </row>
    <row r="141" spans="1:7" ht="45" x14ac:dyDescent="0.25">
      <c r="A141" s="6" t="s">
        <v>383</v>
      </c>
      <c r="B141" s="17" t="s">
        <v>384</v>
      </c>
      <c r="C141" s="17" t="s">
        <v>385</v>
      </c>
      <c r="D141" s="52">
        <v>1346738888</v>
      </c>
      <c r="E141" s="55">
        <v>1335827104</v>
      </c>
      <c r="F141" s="42">
        <v>1</v>
      </c>
      <c r="G141" s="13" t="s">
        <v>463</v>
      </c>
    </row>
    <row r="142" spans="1:7" ht="45" x14ac:dyDescent="0.25">
      <c r="A142" s="8" t="s">
        <v>386</v>
      </c>
      <c r="B142" s="43" t="s">
        <v>387</v>
      </c>
      <c r="C142" s="17" t="s">
        <v>388</v>
      </c>
      <c r="D142" s="51">
        <v>523534439</v>
      </c>
      <c r="E142" s="55">
        <v>518036572.39999998</v>
      </c>
      <c r="F142" s="41">
        <v>1</v>
      </c>
      <c r="G142" s="13" t="s">
        <v>463</v>
      </c>
    </row>
    <row r="143" spans="1:7" ht="60" x14ac:dyDescent="0.25">
      <c r="A143" s="8" t="s">
        <v>389</v>
      </c>
      <c r="B143" s="16" t="s">
        <v>390</v>
      </c>
      <c r="C143" s="16" t="s">
        <v>391</v>
      </c>
      <c r="D143" s="51">
        <v>97847565</v>
      </c>
      <c r="E143" s="56">
        <v>95362046</v>
      </c>
      <c r="F143" s="41">
        <v>1</v>
      </c>
      <c r="G143" s="13" t="s">
        <v>463</v>
      </c>
    </row>
    <row r="144" spans="1:7" ht="75" x14ac:dyDescent="0.25">
      <c r="A144" s="8" t="s">
        <v>392</v>
      </c>
      <c r="B144" s="16" t="s">
        <v>393</v>
      </c>
      <c r="C144" s="16" t="s">
        <v>394</v>
      </c>
      <c r="D144" s="51">
        <v>56612890</v>
      </c>
      <c r="E144" s="56">
        <v>51472000</v>
      </c>
      <c r="F144" s="41">
        <v>1</v>
      </c>
      <c r="G144" s="13" t="s">
        <v>463</v>
      </c>
    </row>
    <row r="145" spans="1:7" ht="45" x14ac:dyDescent="0.25">
      <c r="A145" s="8" t="s">
        <v>395</v>
      </c>
      <c r="B145" s="16" t="s">
        <v>396</v>
      </c>
      <c r="C145" s="16" t="s">
        <v>397</v>
      </c>
      <c r="D145" s="51">
        <v>91348821</v>
      </c>
      <c r="E145" s="56">
        <v>90351940</v>
      </c>
      <c r="F145" s="41">
        <v>1</v>
      </c>
      <c r="G145" s="13" t="s">
        <v>463</v>
      </c>
    </row>
    <row r="146" spans="1:7" ht="90" x14ac:dyDescent="0.25">
      <c r="A146" s="8" t="s">
        <v>398</v>
      </c>
      <c r="B146" s="16" t="s">
        <v>399</v>
      </c>
      <c r="C146" s="16" t="s">
        <v>400</v>
      </c>
      <c r="D146" s="51">
        <v>63085798</v>
      </c>
      <c r="E146" s="56">
        <v>62299841</v>
      </c>
      <c r="F146" s="41">
        <v>1</v>
      </c>
      <c r="G146" s="13" t="s">
        <v>463</v>
      </c>
    </row>
    <row r="147" spans="1:7" ht="60" x14ac:dyDescent="0.25">
      <c r="A147" s="8" t="s">
        <v>401</v>
      </c>
      <c r="B147" s="39" t="s">
        <v>402</v>
      </c>
      <c r="C147" s="16" t="s">
        <v>403</v>
      </c>
      <c r="D147" s="22">
        <v>439489480</v>
      </c>
      <c r="E147" s="56">
        <v>408729801.19999999</v>
      </c>
      <c r="F147" s="41">
        <v>1</v>
      </c>
      <c r="G147" s="13" t="s">
        <v>463</v>
      </c>
    </row>
    <row r="148" spans="1:7" ht="45" x14ac:dyDescent="0.25">
      <c r="A148" s="8" t="s">
        <v>404</v>
      </c>
      <c r="B148" s="16" t="s">
        <v>405</v>
      </c>
      <c r="C148" s="16" t="s">
        <v>373</v>
      </c>
      <c r="D148" s="22">
        <v>577983195.62</v>
      </c>
      <c r="E148" s="56">
        <v>548845023.10000002</v>
      </c>
      <c r="F148" s="41">
        <v>1</v>
      </c>
      <c r="G148" s="13" t="s">
        <v>463</v>
      </c>
    </row>
    <row r="149" spans="1:7" ht="60" x14ac:dyDescent="0.25">
      <c r="A149" s="8" t="s">
        <v>406</v>
      </c>
      <c r="B149" s="16" t="s">
        <v>407</v>
      </c>
      <c r="C149" s="16" t="s">
        <v>408</v>
      </c>
      <c r="D149" s="22">
        <v>263565167</v>
      </c>
      <c r="E149" s="56">
        <v>252756000</v>
      </c>
      <c r="F149" s="41">
        <v>1</v>
      </c>
      <c r="G149" s="13" t="s">
        <v>463</v>
      </c>
    </row>
    <row r="150" spans="1:7" ht="90" x14ac:dyDescent="0.25">
      <c r="A150" s="8" t="s">
        <v>409</v>
      </c>
      <c r="B150" s="16" t="s">
        <v>410</v>
      </c>
      <c r="C150" s="16" t="s">
        <v>411</v>
      </c>
      <c r="D150" s="22">
        <v>569619049</v>
      </c>
      <c r="E150" s="56">
        <v>543147206.27999997</v>
      </c>
      <c r="F150" s="41">
        <v>1</v>
      </c>
      <c r="G150" s="13" t="s">
        <v>463</v>
      </c>
    </row>
    <row r="151" spans="1:7" ht="90" x14ac:dyDescent="0.25">
      <c r="A151" s="8" t="s">
        <v>412</v>
      </c>
      <c r="B151" s="16" t="s">
        <v>413</v>
      </c>
      <c r="C151" s="16" t="s">
        <v>414</v>
      </c>
      <c r="D151" s="22">
        <v>426440143</v>
      </c>
      <c r="E151" s="56">
        <v>400778670</v>
      </c>
      <c r="F151" s="41">
        <v>1</v>
      </c>
      <c r="G151" s="13" t="s">
        <v>463</v>
      </c>
    </row>
    <row r="152" spans="1:7" ht="45" x14ac:dyDescent="0.25">
      <c r="A152" s="8" t="s">
        <v>415</v>
      </c>
      <c r="B152" s="16" t="s">
        <v>416</v>
      </c>
      <c r="C152" s="16" t="s">
        <v>417</v>
      </c>
      <c r="D152" s="22">
        <v>1376329325</v>
      </c>
      <c r="E152" s="56">
        <f>1236948149-145675392+7312500</f>
        <v>1098585257</v>
      </c>
      <c r="F152" s="41">
        <v>0.91</v>
      </c>
      <c r="G152" s="13" t="s">
        <v>463</v>
      </c>
    </row>
    <row r="153" spans="1:7" ht="75" x14ac:dyDescent="0.25">
      <c r="A153" s="8" t="s">
        <v>418</v>
      </c>
      <c r="B153" s="16" t="s">
        <v>419</v>
      </c>
      <c r="C153" s="16" t="s">
        <v>420</v>
      </c>
      <c r="D153" s="22">
        <v>47250554</v>
      </c>
      <c r="E153" s="56">
        <v>35270046.920000002</v>
      </c>
      <c r="F153" s="41">
        <v>1</v>
      </c>
      <c r="G153" s="13" t="s">
        <v>463</v>
      </c>
    </row>
    <row r="154" spans="1:7" ht="60" x14ac:dyDescent="0.25">
      <c r="A154" s="8" t="s">
        <v>421</v>
      </c>
      <c r="B154" s="16" t="s">
        <v>422</v>
      </c>
      <c r="C154" s="16" t="s">
        <v>423</v>
      </c>
      <c r="D154" s="22">
        <v>121051560</v>
      </c>
      <c r="E154" s="29">
        <v>121051560</v>
      </c>
      <c r="F154" s="41">
        <v>1</v>
      </c>
      <c r="G154" s="13" t="s">
        <v>463</v>
      </c>
    </row>
    <row r="155" spans="1:7" ht="135" x14ac:dyDescent="0.25">
      <c r="A155" s="8" t="s">
        <v>424</v>
      </c>
      <c r="B155" s="16" t="s">
        <v>425</v>
      </c>
      <c r="C155" s="16" t="s">
        <v>426</v>
      </c>
      <c r="D155" s="22">
        <v>972081537</v>
      </c>
      <c r="E155" s="29">
        <v>930183738</v>
      </c>
      <c r="F155" s="41">
        <v>1</v>
      </c>
      <c r="G155" s="13" t="s">
        <v>463</v>
      </c>
    </row>
    <row r="156" spans="1:7" ht="30" x14ac:dyDescent="0.25">
      <c r="A156" s="8" t="s">
        <v>427</v>
      </c>
      <c r="B156" s="16" t="s">
        <v>428</v>
      </c>
      <c r="C156" s="16" t="s">
        <v>429</v>
      </c>
      <c r="D156" s="22">
        <v>112217144</v>
      </c>
      <c r="E156" s="29">
        <v>94420014.849999994</v>
      </c>
      <c r="F156" s="41">
        <v>1</v>
      </c>
      <c r="G156" s="13" t="s">
        <v>463</v>
      </c>
    </row>
    <row r="157" spans="1:7" ht="75" x14ac:dyDescent="0.25">
      <c r="A157" s="8" t="s">
        <v>430</v>
      </c>
      <c r="B157" s="16" t="s">
        <v>431</v>
      </c>
      <c r="C157" s="16" t="s">
        <v>432</v>
      </c>
      <c r="D157" s="22">
        <v>61354118</v>
      </c>
      <c r="E157" s="29">
        <v>58800000</v>
      </c>
      <c r="F157" s="41">
        <v>1</v>
      </c>
      <c r="G157" s="13" t="s">
        <v>463</v>
      </c>
    </row>
    <row r="158" spans="1:7" ht="210" x14ac:dyDescent="0.25">
      <c r="A158" s="8" t="s">
        <v>433</v>
      </c>
      <c r="B158" s="16" t="s">
        <v>434</v>
      </c>
      <c r="C158" s="16" t="s">
        <v>435</v>
      </c>
      <c r="D158" s="22">
        <v>159905144</v>
      </c>
      <c r="E158" s="29">
        <v>132901208</v>
      </c>
      <c r="F158" s="41">
        <v>1</v>
      </c>
      <c r="G158" s="13" t="s">
        <v>463</v>
      </c>
    </row>
    <row r="159" spans="1:7" ht="45" x14ac:dyDescent="0.25">
      <c r="A159" s="8" t="s">
        <v>436</v>
      </c>
      <c r="B159" s="16" t="s">
        <v>437</v>
      </c>
      <c r="C159" s="16" t="s">
        <v>438</v>
      </c>
      <c r="D159" s="22">
        <v>1898392851</v>
      </c>
      <c r="E159" s="54">
        <v>1775231442</v>
      </c>
      <c r="F159" s="41">
        <v>1</v>
      </c>
      <c r="G159" s="13" t="s">
        <v>463</v>
      </c>
    </row>
    <row r="160" spans="1:7" ht="45" x14ac:dyDescent="0.25">
      <c r="A160" s="8" t="s">
        <v>439</v>
      </c>
      <c r="B160" s="16" t="s">
        <v>440</v>
      </c>
      <c r="C160" s="16" t="s">
        <v>441</v>
      </c>
      <c r="D160" s="26">
        <v>105278799</v>
      </c>
      <c r="E160" s="29">
        <v>99246751</v>
      </c>
      <c r="F160" s="41">
        <v>1</v>
      </c>
      <c r="G160" s="13" t="s">
        <v>463</v>
      </c>
    </row>
    <row r="161" spans="1:34" ht="60" x14ac:dyDescent="0.25">
      <c r="A161" s="8" t="s">
        <v>442</v>
      </c>
      <c r="B161" s="16" t="s">
        <v>443</v>
      </c>
      <c r="C161" s="16" t="s">
        <v>444</v>
      </c>
      <c r="D161" s="26">
        <v>113234105</v>
      </c>
      <c r="E161" s="29">
        <v>112662168.43000001</v>
      </c>
      <c r="F161" s="41">
        <v>1</v>
      </c>
      <c r="G161" s="13" t="s">
        <v>463</v>
      </c>
    </row>
    <row r="162" spans="1:34" ht="45" x14ac:dyDescent="0.25">
      <c r="A162" s="8" t="s">
        <v>445</v>
      </c>
      <c r="B162" s="16" t="s">
        <v>446</v>
      </c>
      <c r="C162" s="16" t="s">
        <v>447</v>
      </c>
      <c r="D162" s="22">
        <v>127772522</v>
      </c>
      <c r="E162" s="29">
        <v>124965652</v>
      </c>
      <c r="F162" s="41">
        <v>1</v>
      </c>
      <c r="G162" s="13" t="s">
        <v>463</v>
      </c>
    </row>
    <row r="163" spans="1:34" ht="90" x14ac:dyDescent="0.25">
      <c r="A163" s="8" t="s">
        <v>448</v>
      </c>
      <c r="B163" s="16" t="s">
        <v>449</v>
      </c>
      <c r="C163" s="16" t="s">
        <v>450</v>
      </c>
      <c r="D163" s="22">
        <v>28555297</v>
      </c>
      <c r="E163" s="29">
        <v>27178116</v>
      </c>
      <c r="F163" s="41">
        <v>1</v>
      </c>
      <c r="G163" s="13" t="s">
        <v>463</v>
      </c>
    </row>
    <row r="164" spans="1:34" ht="165" x14ac:dyDescent="0.25">
      <c r="A164" s="8" t="s">
        <v>451</v>
      </c>
      <c r="B164" s="16" t="s">
        <v>458</v>
      </c>
      <c r="C164" s="16" t="s">
        <v>452</v>
      </c>
      <c r="D164" s="22">
        <v>777203447</v>
      </c>
      <c r="E164" s="29">
        <v>762879437</v>
      </c>
      <c r="F164" s="41">
        <v>1</v>
      </c>
      <c r="G164" s="13" t="s">
        <v>463</v>
      </c>
    </row>
    <row r="165" spans="1:34" ht="75" x14ac:dyDescent="0.25">
      <c r="A165" s="8" t="s">
        <v>453</v>
      </c>
      <c r="B165" s="16" t="s">
        <v>454</v>
      </c>
      <c r="C165" s="16" t="s">
        <v>455</v>
      </c>
      <c r="D165" s="22">
        <v>422024654</v>
      </c>
      <c r="E165" s="56">
        <v>421962168.25</v>
      </c>
      <c r="F165" s="41">
        <v>1</v>
      </c>
      <c r="G165" s="13" t="s">
        <v>463</v>
      </c>
    </row>
    <row r="166" spans="1:34" ht="45" x14ac:dyDescent="0.25">
      <c r="A166" s="8" t="s">
        <v>456</v>
      </c>
      <c r="B166" s="16" t="s">
        <v>459</v>
      </c>
      <c r="C166" s="16" t="s">
        <v>397</v>
      </c>
      <c r="D166" s="22">
        <v>191053370</v>
      </c>
      <c r="E166" s="29">
        <v>184679500</v>
      </c>
      <c r="F166" s="41">
        <v>1</v>
      </c>
      <c r="G166" s="13" t="s">
        <v>463</v>
      </c>
    </row>
    <row r="167" spans="1:34" ht="60" x14ac:dyDescent="0.25">
      <c r="A167" s="8" t="s">
        <v>457</v>
      </c>
      <c r="B167" s="16" t="s">
        <v>460</v>
      </c>
      <c r="C167" s="16" t="s">
        <v>461</v>
      </c>
      <c r="D167" s="22">
        <v>268819339</v>
      </c>
      <c r="E167" s="29">
        <v>263399750.08000001</v>
      </c>
      <c r="F167" s="41">
        <v>1</v>
      </c>
      <c r="G167" s="13" t="s">
        <v>463</v>
      </c>
    </row>
    <row r="168" spans="1:34" ht="75" x14ac:dyDescent="0.25">
      <c r="A168" s="8" t="s">
        <v>470</v>
      </c>
      <c r="B168" s="16" t="s">
        <v>471</v>
      </c>
      <c r="C168" s="16" t="s">
        <v>432</v>
      </c>
      <c r="D168" s="22">
        <v>59991597</v>
      </c>
      <c r="E168" s="29">
        <v>58500000</v>
      </c>
      <c r="F168" s="41">
        <v>1</v>
      </c>
      <c r="G168" s="13" t="s">
        <v>463</v>
      </c>
      <c r="H168" s="39"/>
      <c r="I168" s="16"/>
      <c r="J168" s="23"/>
      <c r="K168" s="16"/>
      <c r="L168" s="21"/>
      <c r="M168" s="17"/>
      <c r="N168" s="17"/>
      <c r="O168" s="22"/>
      <c r="P168" s="22"/>
      <c r="R168" s="26">
        <v>0</v>
      </c>
      <c r="S168" s="27" t="s">
        <v>472</v>
      </c>
      <c r="T168" s="22">
        <v>58500000</v>
      </c>
      <c r="U168" s="17" t="s">
        <v>473</v>
      </c>
      <c r="V168" s="28">
        <v>44639</v>
      </c>
      <c r="W168" s="20">
        <v>0</v>
      </c>
      <c r="X168" s="18" t="s">
        <v>472</v>
      </c>
      <c r="Y168" s="18" t="s">
        <v>472</v>
      </c>
      <c r="Z168" s="21" t="s">
        <v>474</v>
      </c>
      <c r="AA168" s="21" t="s">
        <v>475</v>
      </c>
      <c r="AB168" s="21">
        <v>44651</v>
      </c>
      <c r="AC168" s="21" t="s">
        <v>476</v>
      </c>
      <c r="AD168" s="21">
        <v>44844</v>
      </c>
      <c r="AE168" s="24">
        <v>58500000</v>
      </c>
      <c r="AF168" s="29">
        <v>58500000</v>
      </c>
      <c r="AG168" s="19">
        <v>1491597</v>
      </c>
      <c r="AH168" s="25" t="s">
        <v>463</v>
      </c>
    </row>
    <row r="169" spans="1:34" ht="105" x14ac:dyDescent="0.25">
      <c r="A169" s="8" t="s">
        <v>477</v>
      </c>
      <c r="B169" s="16" t="s">
        <v>478</v>
      </c>
      <c r="C169" s="16" t="s">
        <v>479</v>
      </c>
      <c r="D169" s="22">
        <v>52746777</v>
      </c>
      <c r="E169" s="29">
        <v>52264094.600000001</v>
      </c>
      <c r="F169" s="41">
        <v>1</v>
      </c>
      <c r="G169" s="13" t="s">
        <v>463</v>
      </c>
      <c r="H169" s="39"/>
      <c r="I169" s="16"/>
      <c r="J169" s="23"/>
      <c r="K169" s="16"/>
      <c r="L169" s="21"/>
      <c r="M169" s="17"/>
      <c r="N169" s="17"/>
      <c r="O169" s="22"/>
      <c r="P169" s="22"/>
      <c r="R169" s="26">
        <v>0</v>
      </c>
      <c r="S169" s="27" t="s">
        <v>472</v>
      </c>
      <c r="T169" s="22">
        <v>52264094.600000001</v>
      </c>
      <c r="U169" s="17" t="s">
        <v>480</v>
      </c>
      <c r="V169" s="28" t="s">
        <v>472</v>
      </c>
      <c r="W169" s="20">
        <v>0</v>
      </c>
      <c r="X169" s="18" t="s">
        <v>472</v>
      </c>
      <c r="Y169" s="18" t="s">
        <v>472</v>
      </c>
      <c r="Z169" s="21" t="s">
        <v>474</v>
      </c>
      <c r="AA169" s="21" t="s">
        <v>472</v>
      </c>
      <c r="AB169" s="21">
        <v>44797</v>
      </c>
      <c r="AC169" s="21">
        <v>44807</v>
      </c>
      <c r="AD169" s="21">
        <v>44807</v>
      </c>
      <c r="AE169" s="24">
        <v>52264094.600000001</v>
      </c>
      <c r="AF169" s="29">
        <v>52264094.600000001</v>
      </c>
      <c r="AG169" s="19">
        <v>482682.39999999851</v>
      </c>
      <c r="AH169" s="25" t="s">
        <v>463</v>
      </c>
    </row>
    <row r="170" spans="1:34" ht="45" x14ac:dyDescent="0.25">
      <c r="A170" s="8" t="s">
        <v>481</v>
      </c>
      <c r="B170" s="16" t="s">
        <v>482</v>
      </c>
      <c r="C170" s="16" t="s">
        <v>483</v>
      </c>
      <c r="D170" s="22">
        <v>136810800</v>
      </c>
      <c r="E170" s="29">
        <v>121692375</v>
      </c>
      <c r="F170" s="41">
        <v>1</v>
      </c>
      <c r="G170" s="13" t="s">
        <v>463</v>
      </c>
      <c r="H170" s="39"/>
      <c r="I170" s="16"/>
      <c r="J170" s="23"/>
      <c r="K170" s="16"/>
      <c r="L170" s="21"/>
      <c r="M170" s="17"/>
      <c r="N170" s="17"/>
      <c r="O170" s="22"/>
      <c r="P170" s="22"/>
      <c r="R170" s="26">
        <v>0</v>
      </c>
      <c r="S170" s="27" t="s">
        <v>472</v>
      </c>
      <c r="T170" s="22">
        <v>121692375</v>
      </c>
      <c r="U170" s="17" t="s">
        <v>480</v>
      </c>
      <c r="V170" s="28" t="s">
        <v>472</v>
      </c>
      <c r="W170" s="20">
        <v>0</v>
      </c>
      <c r="X170" s="18" t="s">
        <v>472</v>
      </c>
      <c r="Y170" s="18" t="s">
        <v>472</v>
      </c>
      <c r="Z170" s="21" t="s">
        <v>474</v>
      </c>
      <c r="AA170" s="21" t="s">
        <v>484</v>
      </c>
      <c r="AB170" s="21">
        <v>44812</v>
      </c>
      <c r="AC170" s="21">
        <v>44823</v>
      </c>
      <c r="AD170" s="21">
        <v>44824</v>
      </c>
      <c r="AE170" s="24">
        <v>121118375</v>
      </c>
      <c r="AF170" s="29">
        <v>121692375</v>
      </c>
      <c r="AG170" s="19">
        <v>15118425</v>
      </c>
      <c r="AH170" s="25" t="s">
        <v>463</v>
      </c>
    </row>
    <row r="171" spans="1:34" ht="60" x14ac:dyDescent="0.25">
      <c r="A171" s="8" t="s">
        <v>485</v>
      </c>
      <c r="B171" s="16" t="s">
        <v>486</v>
      </c>
      <c r="C171" s="16" t="s">
        <v>487</v>
      </c>
      <c r="D171" s="22">
        <v>699773043</v>
      </c>
      <c r="E171" s="29">
        <v>697067120</v>
      </c>
      <c r="F171" s="41">
        <v>1</v>
      </c>
      <c r="G171" s="13" t="s">
        <v>463</v>
      </c>
      <c r="H171" s="39"/>
      <c r="I171" s="16"/>
      <c r="J171" s="23"/>
      <c r="K171" s="16"/>
      <c r="L171" s="21"/>
      <c r="M171" s="17"/>
      <c r="N171" s="17"/>
      <c r="O171" s="22"/>
      <c r="P171" s="22"/>
      <c r="R171" s="26">
        <v>185813526</v>
      </c>
      <c r="S171" s="27" t="s">
        <v>488</v>
      </c>
      <c r="T171" s="22">
        <v>697067120</v>
      </c>
      <c r="U171" s="17" t="s">
        <v>480</v>
      </c>
      <c r="V171" s="28" t="s">
        <v>472</v>
      </c>
      <c r="W171" s="20">
        <v>0</v>
      </c>
      <c r="X171" s="18" t="s">
        <v>472</v>
      </c>
      <c r="Y171" s="18" t="s">
        <v>472</v>
      </c>
      <c r="Z171" s="21" t="s">
        <v>474</v>
      </c>
      <c r="AA171" s="21" t="s">
        <v>472</v>
      </c>
      <c r="AB171" s="21">
        <v>44824</v>
      </c>
      <c r="AC171" s="21">
        <v>44838</v>
      </c>
      <c r="AD171" s="21">
        <v>44841</v>
      </c>
      <c r="AE171" s="24">
        <v>697067120</v>
      </c>
      <c r="AF171" s="29">
        <v>697067120</v>
      </c>
      <c r="AG171" s="19">
        <v>2705923</v>
      </c>
      <c r="AH171" s="25" t="s">
        <v>463</v>
      </c>
    </row>
    <row r="172" spans="1:34" ht="45" x14ac:dyDescent="0.25">
      <c r="A172" s="8" t="s">
        <v>489</v>
      </c>
      <c r="B172" s="16" t="s">
        <v>490</v>
      </c>
      <c r="C172" s="16" t="s">
        <v>491</v>
      </c>
      <c r="D172" s="22">
        <v>391962026</v>
      </c>
      <c r="E172" s="29">
        <v>391641549.60000002</v>
      </c>
      <c r="F172" s="41">
        <v>1</v>
      </c>
      <c r="G172" s="13" t="s">
        <v>463</v>
      </c>
      <c r="H172" s="39"/>
      <c r="I172" s="16"/>
      <c r="J172" s="23"/>
      <c r="K172" s="16"/>
      <c r="L172" s="21"/>
      <c r="M172" s="17"/>
      <c r="N172" s="17"/>
      <c r="O172" s="24"/>
      <c r="P172" s="24"/>
      <c r="R172" s="26">
        <v>36342874</v>
      </c>
      <c r="S172" s="27" t="s">
        <v>492</v>
      </c>
      <c r="T172" s="22">
        <v>400040190</v>
      </c>
      <c r="U172" s="17" t="s">
        <v>493</v>
      </c>
      <c r="V172" s="28">
        <v>44862</v>
      </c>
      <c r="W172" s="20">
        <v>27944234</v>
      </c>
      <c r="X172" s="18" t="s">
        <v>494</v>
      </c>
      <c r="Y172" s="28">
        <v>44862</v>
      </c>
      <c r="Z172" s="21" t="s">
        <v>472</v>
      </c>
      <c r="AA172" s="21" t="s">
        <v>495</v>
      </c>
      <c r="AB172" s="21">
        <v>44866</v>
      </c>
      <c r="AC172" s="21">
        <v>45247</v>
      </c>
      <c r="AD172" s="21"/>
      <c r="AE172" s="24">
        <v>427984423.60000002</v>
      </c>
      <c r="AF172" s="29">
        <v>391641549.60000002</v>
      </c>
      <c r="AG172" s="19">
        <v>320476.39999997616</v>
      </c>
      <c r="AH172" s="25" t="s">
        <v>463</v>
      </c>
    </row>
    <row r="173" spans="1:34" ht="45" x14ac:dyDescent="0.25">
      <c r="A173" s="8" t="s">
        <v>496</v>
      </c>
      <c r="B173" s="16" t="s">
        <v>497</v>
      </c>
      <c r="C173" s="16" t="s">
        <v>498</v>
      </c>
      <c r="D173" s="24">
        <v>230092000</v>
      </c>
      <c r="E173" s="29">
        <v>223634000</v>
      </c>
      <c r="F173" s="41">
        <v>1</v>
      </c>
      <c r="G173" s="13" t="s">
        <v>463</v>
      </c>
      <c r="H173" s="39"/>
      <c r="I173" s="16"/>
      <c r="J173" s="23"/>
      <c r="K173" s="16"/>
      <c r="L173" s="21"/>
      <c r="M173" s="17"/>
      <c r="N173" s="17"/>
      <c r="O173" s="24"/>
      <c r="P173" s="24"/>
      <c r="R173" s="26">
        <v>0</v>
      </c>
      <c r="S173" s="27" t="s">
        <v>472</v>
      </c>
      <c r="T173" s="22">
        <v>223634000</v>
      </c>
      <c r="U173" s="17" t="s">
        <v>499</v>
      </c>
      <c r="V173" s="28">
        <v>44900</v>
      </c>
      <c r="W173" s="20">
        <v>0</v>
      </c>
      <c r="X173" s="18" t="s">
        <v>472</v>
      </c>
      <c r="Y173" s="28" t="s">
        <v>472</v>
      </c>
      <c r="Z173" s="21" t="s">
        <v>474</v>
      </c>
      <c r="AA173" s="21" t="s">
        <v>500</v>
      </c>
      <c r="AB173" s="21">
        <v>44901</v>
      </c>
      <c r="AC173" s="21">
        <v>44915</v>
      </c>
      <c r="AD173" s="21">
        <v>44915</v>
      </c>
      <c r="AE173" s="24">
        <v>223634000</v>
      </c>
      <c r="AF173" s="29">
        <v>223634000</v>
      </c>
      <c r="AG173" s="19">
        <v>6458000</v>
      </c>
      <c r="AH173" s="25" t="s">
        <v>463</v>
      </c>
    </row>
    <row r="174" spans="1:34" ht="90" x14ac:dyDescent="0.25">
      <c r="A174" s="8" t="s">
        <v>501</v>
      </c>
      <c r="B174" s="16" t="s">
        <v>502</v>
      </c>
      <c r="C174" s="16" t="s">
        <v>503</v>
      </c>
      <c r="D174" s="24">
        <v>91100121</v>
      </c>
      <c r="E174" s="29">
        <v>63402781.399999999</v>
      </c>
      <c r="F174" s="41">
        <v>1</v>
      </c>
      <c r="G174" s="13" t="s">
        <v>463</v>
      </c>
      <c r="H174" s="39"/>
      <c r="I174" s="16"/>
      <c r="J174" s="23"/>
      <c r="K174" s="16"/>
      <c r="L174" s="21"/>
      <c r="M174" s="17"/>
      <c r="N174" s="17"/>
      <c r="O174" s="24"/>
      <c r="P174" s="24"/>
      <c r="R174" s="26">
        <v>0</v>
      </c>
      <c r="S174" s="27" t="s">
        <v>472</v>
      </c>
      <c r="T174" s="22">
        <v>63402781</v>
      </c>
      <c r="U174" s="17" t="s">
        <v>480</v>
      </c>
      <c r="V174" s="28" t="s">
        <v>472</v>
      </c>
      <c r="W174" s="20">
        <v>0</v>
      </c>
      <c r="X174" s="18" t="s">
        <v>472</v>
      </c>
      <c r="Y174" s="28" t="s">
        <v>472</v>
      </c>
      <c r="Z174" s="21" t="s">
        <v>474</v>
      </c>
      <c r="AA174" s="21" t="s">
        <v>472</v>
      </c>
      <c r="AB174" s="21">
        <v>44952</v>
      </c>
      <c r="AC174" s="21">
        <v>44963</v>
      </c>
      <c r="AD174" s="18">
        <v>44966</v>
      </c>
      <c r="AE174" s="24">
        <v>63402781.100000001</v>
      </c>
      <c r="AF174" s="29">
        <v>63402781.399999999</v>
      </c>
      <c r="AG174" s="19">
        <v>27697339.600000001</v>
      </c>
      <c r="AH174" s="25" t="s">
        <v>463</v>
      </c>
    </row>
    <row r="175" spans="1:34" ht="75" x14ac:dyDescent="0.25">
      <c r="A175" s="8" t="s">
        <v>504</v>
      </c>
      <c r="B175" s="16" t="s">
        <v>505</v>
      </c>
      <c r="C175" s="16" t="s">
        <v>506</v>
      </c>
      <c r="D175" s="24">
        <v>477985360</v>
      </c>
      <c r="E175" s="29">
        <v>474285050.55000001</v>
      </c>
      <c r="F175" s="41">
        <v>1</v>
      </c>
      <c r="G175" s="13" t="s">
        <v>463</v>
      </c>
      <c r="H175" s="39"/>
      <c r="I175" s="16"/>
      <c r="J175" s="23"/>
      <c r="K175" s="16"/>
      <c r="L175" s="21"/>
      <c r="M175" s="17"/>
      <c r="N175" s="17"/>
      <c r="O175" s="24"/>
      <c r="P175" s="24"/>
      <c r="R175" s="24">
        <v>59067340</v>
      </c>
      <c r="S175" s="27" t="s">
        <v>488</v>
      </c>
      <c r="T175" s="22">
        <v>533746347</v>
      </c>
      <c r="U175" s="17" t="s">
        <v>480</v>
      </c>
      <c r="V175" s="28" t="s">
        <v>472</v>
      </c>
      <c r="W175" s="20">
        <v>0</v>
      </c>
      <c r="X175" s="18" t="s">
        <v>472</v>
      </c>
      <c r="Y175" s="28" t="s">
        <v>472</v>
      </c>
      <c r="Z175" s="21" t="s">
        <v>474</v>
      </c>
      <c r="AA175" s="21" t="s">
        <v>472</v>
      </c>
      <c r="AB175" s="21">
        <v>44963</v>
      </c>
      <c r="AC175" s="21">
        <v>44977</v>
      </c>
      <c r="AD175" s="18">
        <v>45000</v>
      </c>
      <c r="AE175" s="24">
        <v>533748347</v>
      </c>
      <c r="AF175" s="29">
        <v>474285050.55000001</v>
      </c>
      <c r="AG175" s="19">
        <v>3700309.4499999881</v>
      </c>
      <c r="AH175" s="25" t="s">
        <v>463</v>
      </c>
    </row>
    <row r="176" spans="1:34" ht="60" x14ac:dyDescent="0.25">
      <c r="A176" s="8" t="s">
        <v>507</v>
      </c>
      <c r="B176" s="16" t="s">
        <v>508</v>
      </c>
      <c r="C176" s="16" t="s">
        <v>509</v>
      </c>
      <c r="D176" s="24">
        <v>640690003</v>
      </c>
      <c r="E176" s="29">
        <v>636835503</v>
      </c>
      <c r="F176" s="41">
        <v>1</v>
      </c>
      <c r="G176" s="13" t="s">
        <v>463</v>
      </c>
      <c r="H176" s="39"/>
      <c r="I176" s="16"/>
      <c r="J176" s="23"/>
      <c r="K176" s="16"/>
      <c r="L176" s="21"/>
      <c r="M176" s="17"/>
      <c r="N176" s="17"/>
      <c r="O176" s="24"/>
      <c r="P176" s="24"/>
      <c r="R176" s="24">
        <v>160518298</v>
      </c>
      <c r="S176" s="27" t="s">
        <v>488</v>
      </c>
      <c r="T176" s="22">
        <v>804261987</v>
      </c>
      <c r="U176" s="17" t="s">
        <v>480</v>
      </c>
      <c r="V176" s="28" t="s">
        <v>472</v>
      </c>
      <c r="W176" s="20">
        <v>0</v>
      </c>
      <c r="X176" s="18" t="s">
        <v>472</v>
      </c>
      <c r="Y176" s="28" t="s">
        <v>472</v>
      </c>
      <c r="Z176" s="21" t="s">
        <v>474</v>
      </c>
      <c r="AA176" s="21" t="s">
        <v>472</v>
      </c>
      <c r="AB176" s="21">
        <v>44980</v>
      </c>
      <c r="AC176" s="21">
        <v>44994</v>
      </c>
      <c r="AD176" s="21">
        <v>44994</v>
      </c>
      <c r="AE176" s="24">
        <v>804261987</v>
      </c>
      <c r="AF176" s="29">
        <v>636835503</v>
      </c>
      <c r="AG176" s="19">
        <v>3854500</v>
      </c>
      <c r="AH176" s="25" t="s">
        <v>463</v>
      </c>
    </row>
    <row r="177" spans="1:34" ht="75" x14ac:dyDescent="0.25">
      <c r="A177" s="8" t="s">
        <v>510</v>
      </c>
      <c r="B177" s="16" t="s">
        <v>511</v>
      </c>
      <c r="C177" s="16" t="s">
        <v>512</v>
      </c>
      <c r="D177" s="24">
        <v>67617647</v>
      </c>
      <c r="E177" s="29">
        <v>66500000</v>
      </c>
      <c r="F177" s="41">
        <v>1</v>
      </c>
      <c r="G177" s="15" t="s">
        <v>463</v>
      </c>
      <c r="H177" s="39"/>
      <c r="I177" s="16"/>
      <c r="J177" s="23"/>
      <c r="K177" s="16"/>
      <c r="L177" s="21"/>
      <c r="M177" s="17"/>
      <c r="N177" s="17"/>
      <c r="O177" s="24"/>
      <c r="P177" s="24"/>
      <c r="R177" s="24">
        <v>0</v>
      </c>
      <c r="S177" s="27" t="s">
        <v>472</v>
      </c>
      <c r="T177" s="22">
        <v>66500000</v>
      </c>
      <c r="U177" s="17" t="s">
        <v>473</v>
      </c>
      <c r="V177" s="28">
        <v>45056</v>
      </c>
      <c r="W177" s="20">
        <v>0</v>
      </c>
      <c r="X177" s="18" t="s">
        <v>472</v>
      </c>
      <c r="Y177" s="28" t="s">
        <v>472</v>
      </c>
      <c r="Z177" s="21" t="s">
        <v>474</v>
      </c>
      <c r="AA177" s="21" t="s">
        <v>513</v>
      </c>
      <c r="AB177" s="21">
        <v>45063</v>
      </c>
      <c r="AC177" s="21">
        <v>45224</v>
      </c>
      <c r="AD177" s="21">
        <v>45232</v>
      </c>
      <c r="AE177" s="24">
        <v>66500000</v>
      </c>
      <c r="AF177" s="29">
        <v>66500000</v>
      </c>
      <c r="AG177" s="19">
        <v>1117647</v>
      </c>
      <c r="AH177" s="17" t="s">
        <v>463</v>
      </c>
    </row>
    <row r="178" spans="1:34" ht="45" x14ac:dyDescent="0.25">
      <c r="A178" s="8" t="s">
        <v>514</v>
      </c>
      <c r="B178" s="16" t="s">
        <v>515</v>
      </c>
      <c r="C178" s="16" t="s">
        <v>516</v>
      </c>
      <c r="D178" s="24">
        <v>192898297</v>
      </c>
      <c r="E178" s="29">
        <v>178961666</v>
      </c>
      <c r="F178" s="41">
        <v>1</v>
      </c>
      <c r="G178" s="15" t="s">
        <v>463</v>
      </c>
      <c r="H178" s="39"/>
      <c r="I178" s="16"/>
      <c r="J178" s="23"/>
      <c r="K178" s="16"/>
      <c r="L178" s="21"/>
      <c r="M178" s="17"/>
      <c r="N178" s="17"/>
      <c r="O178" s="24"/>
      <c r="P178" s="24"/>
      <c r="R178" s="24">
        <v>21433144</v>
      </c>
      <c r="S178" s="27" t="s">
        <v>517</v>
      </c>
      <c r="T178" s="22">
        <v>200394810</v>
      </c>
      <c r="U178" s="17" t="s">
        <v>518</v>
      </c>
      <c r="V178" s="28">
        <v>45076</v>
      </c>
      <c r="W178" s="20">
        <v>0</v>
      </c>
      <c r="X178" s="18" t="s">
        <v>472</v>
      </c>
      <c r="Y178" s="28" t="s">
        <v>472</v>
      </c>
      <c r="Z178" s="21" t="s">
        <v>474</v>
      </c>
      <c r="AA178" s="21" t="s">
        <v>519</v>
      </c>
      <c r="AB178" s="21">
        <v>45078</v>
      </c>
      <c r="AC178" s="21">
        <v>45128</v>
      </c>
      <c r="AD178" s="21">
        <v>45138</v>
      </c>
      <c r="AE178" s="22">
        <v>200394810</v>
      </c>
      <c r="AF178" s="29">
        <v>178961666</v>
      </c>
      <c r="AG178" s="19">
        <v>13936631</v>
      </c>
      <c r="AH178" s="17" t="s">
        <v>463</v>
      </c>
    </row>
    <row r="179" spans="1:34" ht="45" x14ac:dyDescent="0.25">
      <c r="A179" s="8" t="s">
        <v>520</v>
      </c>
      <c r="B179" s="16" t="s">
        <v>521</v>
      </c>
      <c r="C179" s="16" t="s">
        <v>522</v>
      </c>
      <c r="D179" s="24">
        <v>2234976847</v>
      </c>
      <c r="E179" s="29">
        <v>2231951981</v>
      </c>
      <c r="F179" s="41">
        <v>1</v>
      </c>
      <c r="G179" s="15" t="s">
        <v>463</v>
      </c>
      <c r="H179" s="39"/>
      <c r="I179" s="16"/>
      <c r="J179" s="23"/>
      <c r="K179" s="16"/>
      <c r="L179" s="21"/>
      <c r="M179" s="17"/>
      <c r="N179" s="17"/>
      <c r="O179" s="24"/>
      <c r="P179" s="24"/>
      <c r="R179" s="24">
        <v>0</v>
      </c>
      <c r="S179" s="27" t="s">
        <v>472</v>
      </c>
      <c r="T179" s="22">
        <v>2120251981</v>
      </c>
      <c r="U179" s="17" t="s">
        <v>523</v>
      </c>
      <c r="V179" s="28">
        <v>45097</v>
      </c>
      <c r="W179" s="20">
        <v>111700000</v>
      </c>
      <c r="X179" s="18" t="s">
        <v>494</v>
      </c>
      <c r="Y179" s="28">
        <v>45097</v>
      </c>
      <c r="Z179" s="21" t="s">
        <v>472</v>
      </c>
      <c r="AA179" s="21" t="s">
        <v>524</v>
      </c>
      <c r="AB179" s="21">
        <v>45104</v>
      </c>
      <c r="AC179" s="21">
        <v>45512</v>
      </c>
      <c r="AD179" s="21"/>
      <c r="AE179" s="24">
        <v>0</v>
      </c>
      <c r="AF179" s="29">
        <v>892780792</v>
      </c>
      <c r="AG179" s="19">
        <v>1342196055</v>
      </c>
      <c r="AH179" s="17" t="s">
        <v>466</v>
      </c>
    </row>
    <row r="180" spans="1:34" ht="75" x14ac:dyDescent="0.25">
      <c r="A180" s="8" t="s">
        <v>525</v>
      </c>
      <c r="B180" s="16" t="s">
        <v>526</v>
      </c>
      <c r="C180" s="16" t="s">
        <v>527</v>
      </c>
      <c r="D180" s="24">
        <v>623087108</v>
      </c>
      <c r="E180" s="29">
        <v>556027631</v>
      </c>
      <c r="F180" s="41">
        <v>1</v>
      </c>
      <c r="G180" s="15" t="s">
        <v>463</v>
      </c>
      <c r="H180" s="39"/>
      <c r="I180" s="16"/>
      <c r="J180" s="23"/>
      <c r="K180" s="16"/>
      <c r="L180" s="21"/>
      <c r="M180" s="17"/>
      <c r="N180" s="17"/>
      <c r="O180" s="24"/>
      <c r="P180" s="24"/>
      <c r="R180" s="24">
        <v>112532642</v>
      </c>
      <c r="S180" s="27" t="s">
        <v>488</v>
      </c>
      <c r="T180" s="22">
        <v>666968516</v>
      </c>
      <c r="U180" s="17" t="s">
        <v>480</v>
      </c>
      <c r="V180" s="28" t="s">
        <v>472</v>
      </c>
      <c r="W180" s="20">
        <v>0</v>
      </c>
      <c r="X180" s="18" t="s">
        <v>472</v>
      </c>
      <c r="Y180" s="28" t="s">
        <v>472</v>
      </c>
      <c r="Z180" s="21" t="s">
        <v>474</v>
      </c>
      <c r="AA180" s="21" t="s">
        <v>472</v>
      </c>
      <c r="AB180" s="21">
        <v>45084</v>
      </c>
      <c r="AC180" s="21">
        <v>45103</v>
      </c>
      <c r="AD180" s="21">
        <v>45103</v>
      </c>
      <c r="AE180" s="22">
        <v>666968516</v>
      </c>
      <c r="AF180" s="29">
        <v>556027631</v>
      </c>
      <c r="AG180" s="19">
        <v>67059477</v>
      </c>
      <c r="AH180" s="17" t="s">
        <v>463</v>
      </c>
    </row>
    <row r="181" spans="1:34" ht="45" x14ac:dyDescent="0.25">
      <c r="A181" s="8" t="s">
        <v>528</v>
      </c>
      <c r="B181" s="16" t="s">
        <v>529</v>
      </c>
      <c r="C181" s="16" t="s">
        <v>530</v>
      </c>
      <c r="D181" s="24">
        <v>191712706</v>
      </c>
      <c r="E181" s="22">
        <v>191591015</v>
      </c>
      <c r="F181" s="41">
        <v>1</v>
      </c>
      <c r="G181" s="15" t="s">
        <v>463</v>
      </c>
      <c r="H181" s="39"/>
      <c r="I181" s="16"/>
      <c r="J181" s="23"/>
      <c r="K181" s="16"/>
      <c r="L181" s="21"/>
      <c r="M181" s="17"/>
      <c r="N181" s="17"/>
      <c r="O181" s="24"/>
      <c r="P181" s="24"/>
      <c r="R181" s="24">
        <v>0</v>
      </c>
      <c r="S181" s="27" t="s">
        <v>472</v>
      </c>
      <c r="T181" s="22">
        <v>191591015</v>
      </c>
      <c r="U181" s="17" t="s">
        <v>531</v>
      </c>
      <c r="V181" s="28">
        <v>45121</v>
      </c>
      <c r="W181" s="20">
        <v>0</v>
      </c>
      <c r="X181" s="18" t="s">
        <v>472</v>
      </c>
      <c r="Y181" s="28" t="s">
        <v>472</v>
      </c>
      <c r="Z181" s="21" t="s">
        <v>474</v>
      </c>
      <c r="AA181" s="21" t="s">
        <v>532</v>
      </c>
      <c r="AB181" s="21">
        <v>45113</v>
      </c>
      <c r="AC181" s="21">
        <v>45135</v>
      </c>
      <c r="AD181" s="21">
        <v>45140</v>
      </c>
      <c r="AE181" s="29">
        <v>191591015</v>
      </c>
      <c r="AF181" s="22">
        <v>191591015</v>
      </c>
      <c r="AG181" s="19">
        <v>121691</v>
      </c>
      <c r="AH181" s="17" t="s">
        <v>463</v>
      </c>
    </row>
    <row r="182" spans="1:34" ht="45" x14ac:dyDescent="0.25">
      <c r="A182" s="8" t="s">
        <v>533</v>
      </c>
      <c r="B182" s="16" t="s">
        <v>534</v>
      </c>
      <c r="C182" s="16" t="s">
        <v>535</v>
      </c>
      <c r="D182" s="24">
        <v>148148432</v>
      </c>
      <c r="E182" s="29">
        <v>143337856</v>
      </c>
      <c r="F182" s="41">
        <v>1</v>
      </c>
      <c r="G182" s="15" t="s">
        <v>463</v>
      </c>
      <c r="H182" s="39"/>
      <c r="I182" s="16"/>
      <c r="J182" s="23"/>
      <c r="K182" s="16"/>
      <c r="L182" s="21"/>
      <c r="M182" s="17"/>
      <c r="N182" s="17"/>
      <c r="O182" s="24"/>
      <c r="P182" s="24"/>
      <c r="R182" s="24">
        <v>0</v>
      </c>
      <c r="S182" s="27" t="s">
        <v>472</v>
      </c>
      <c r="T182" s="22">
        <v>143337856</v>
      </c>
      <c r="U182" s="17" t="s">
        <v>536</v>
      </c>
      <c r="V182" s="28">
        <v>45119</v>
      </c>
      <c r="W182" s="20">
        <v>0</v>
      </c>
      <c r="X182" s="18" t="s">
        <v>472</v>
      </c>
      <c r="Y182" s="28" t="s">
        <v>472</v>
      </c>
      <c r="Z182" s="21" t="s">
        <v>474</v>
      </c>
      <c r="AA182" s="21" t="s">
        <v>537</v>
      </c>
      <c r="AB182" s="21">
        <v>45118</v>
      </c>
      <c r="AC182" s="21">
        <v>45135</v>
      </c>
      <c r="AD182" s="21">
        <v>45141</v>
      </c>
      <c r="AE182" s="22">
        <v>143337856</v>
      </c>
      <c r="AF182" s="29">
        <v>143337856</v>
      </c>
      <c r="AG182" s="19">
        <v>4810576</v>
      </c>
      <c r="AH182" s="17" t="s">
        <v>463</v>
      </c>
    </row>
    <row r="183" spans="1:34" ht="45" x14ac:dyDescent="0.25">
      <c r="A183" s="8" t="s">
        <v>538</v>
      </c>
      <c r="B183" s="16" t="s">
        <v>539</v>
      </c>
      <c r="C183" s="16" t="s">
        <v>540</v>
      </c>
      <c r="D183" s="24">
        <v>200000000</v>
      </c>
      <c r="E183" s="20">
        <v>199244200</v>
      </c>
      <c r="F183" s="41">
        <v>1</v>
      </c>
      <c r="G183" s="15" t="s">
        <v>463</v>
      </c>
      <c r="H183" s="39"/>
      <c r="I183" s="16"/>
      <c r="J183" s="23"/>
      <c r="K183" s="16"/>
      <c r="L183" s="21"/>
      <c r="M183" s="17"/>
      <c r="N183" s="17"/>
      <c r="O183" s="24"/>
      <c r="P183" s="24"/>
      <c r="R183" s="24">
        <v>0</v>
      </c>
      <c r="S183" s="27" t="s">
        <v>472</v>
      </c>
      <c r="T183" s="22">
        <v>0</v>
      </c>
      <c r="U183" s="17" t="s">
        <v>518</v>
      </c>
      <c r="V183" s="28">
        <v>45163</v>
      </c>
      <c r="W183" s="20">
        <v>0</v>
      </c>
      <c r="X183" s="18" t="s">
        <v>472</v>
      </c>
      <c r="Y183" s="28" t="s">
        <v>472</v>
      </c>
      <c r="Z183" s="21" t="s">
        <v>474</v>
      </c>
      <c r="AA183" s="21" t="s">
        <v>541</v>
      </c>
      <c r="AB183" s="21">
        <v>45166</v>
      </c>
      <c r="AC183" s="21">
        <v>45322</v>
      </c>
      <c r="AD183" s="21"/>
      <c r="AE183" s="22">
        <v>199244200</v>
      </c>
      <c r="AF183" s="20">
        <v>199244200</v>
      </c>
      <c r="AG183" s="19">
        <v>755800</v>
      </c>
      <c r="AH183" s="17" t="s">
        <v>463</v>
      </c>
    </row>
    <row r="184" spans="1:34" ht="60" x14ac:dyDescent="0.25">
      <c r="A184" s="8" t="s">
        <v>542</v>
      </c>
      <c r="B184" s="16" t="s">
        <v>543</v>
      </c>
      <c r="C184" s="16" t="s">
        <v>544</v>
      </c>
      <c r="D184" s="24">
        <v>1277259710</v>
      </c>
      <c r="E184" s="20">
        <v>1245754498</v>
      </c>
      <c r="F184" s="41">
        <v>1</v>
      </c>
      <c r="G184" s="15" t="s">
        <v>463</v>
      </c>
      <c r="H184" s="39"/>
      <c r="I184" s="16"/>
      <c r="J184" s="23"/>
      <c r="K184" s="16"/>
      <c r="L184" s="21"/>
      <c r="M184" s="17"/>
      <c r="N184" s="17"/>
      <c r="O184" s="24"/>
      <c r="P184" s="24"/>
      <c r="R184" s="24">
        <v>510597661</v>
      </c>
      <c r="S184" s="27" t="s">
        <v>545</v>
      </c>
      <c r="T184" s="22">
        <v>1160967847</v>
      </c>
      <c r="U184" s="17" t="s">
        <v>546</v>
      </c>
      <c r="V184" s="28">
        <v>45254</v>
      </c>
      <c r="W184" s="20">
        <v>51200000</v>
      </c>
      <c r="X184" s="18" t="s">
        <v>547</v>
      </c>
      <c r="Y184" s="28">
        <v>45254</v>
      </c>
      <c r="Z184" s="21" t="s">
        <v>472</v>
      </c>
      <c r="AA184" s="21" t="s">
        <v>548</v>
      </c>
      <c r="AB184" s="21">
        <v>45259</v>
      </c>
      <c r="AC184" s="21">
        <v>45624</v>
      </c>
      <c r="AD184" s="21"/>
      <c r="AE184" s="22">
        <v>0</v>
      </c>
      <c r="AF184" s="20">
        <v>590723924</v>
      </c>
      <c r="AG184" s="19">
        <v>686535786</v>
      </c>
      <c r="AH184" s="17" t="s">
        <v>466</v>
      </c>
    </row>
    <row r="185" spans="1:34" ht="75" x14ac:dyDescent="0.25">
      <c r="A185" s="8" t="s">
        <v>549</v>
      </c>
      <c r="B185" s="16" t="s">
        <v>550</v>
      </c>
      <c r="C185" s="16" t="s">
        <v>551</v>
      </c>
      <c r="D185" s="24">
        <v>1208778059</v>
      </c>
      <c r="E185" s="20">
        <v>1141368661.9000001</v>
      </c>
      <c r="F185" s="41">
        <v>1</v>
      </c>
      <c r="G185" s="15" t="s">
        <v>463</v>
      </c>
      <c r="H185" s="39"/>
      <c r="I185" s="16"/>
      <c r="J185" s="23"/>
      <c r="K185" s="16"/>
      <c r="L185" s="21"/>
      <c r="M185" s="17"/>
      <c r="N185" s="17"/>
      <c r="O185" s="24"/>
      <c r="P185" s="24"/>
      <c r="R185" s="24">
        <v>260688154</v>
      </c>
      <c r="S185" s="27" t="s">
        <v>488</v>
      </c>
      <c r="T185" s="22">
        <v>0</v>
      </c>
      <c r="U185" s="17" t="s">
        <v>480</v>
      </c>
      <c r="V185" s="28" t="s">
        <v>472</v>
      </c>
      <c r="W185" s="20">
        <v>0</v>
      </c>
      <c r="X185" s="18" t="s">
        <v>472</v>
      </c>
      <c r="Y185" s="28" t="s">
        <v>472</v>
      </c>
      <c r="Z185" s="21" t="s">
        <v>474</v>
      </c>
      <c r="AA185" s="21" t="s">
        <v>472</v>
      </c>
      <c r="AB185" s="21">
        <v>45161</v>
      </c>
      <c r="AC185" s="21">
        <v>45192</v>
      </c>
      <c r="AD185" s="21">
        <v>45223</v>
      </c>
      <c r="AE185" s="22">
        <v>1399967217</v>
      </c>
      <c r="AF185" s="20">
        <v>1141368661.9000001</v>
      </c>
      <c r="AG185" s="19">
        <v>67409397.099999905</v>
      </c>
      <c r="AH185" s="17" t="s">
        <v>463</v>
      </c>
    </row>
    <row r="186" spans="1:34" ht="60" x14ac:dyDescent="0.25">
      <c r="A186" s="8" t="s">
        <v>552</v>
      </c>
      <c r="B186" s="16" t="s">
        <v>553</v>
      </c>
      <c r="C186" s="16" t="s">
        <v>554</v>
      </c>
      <c r="D186" s="24">
        <v>214675726</v>
      </c>
      <c r="E186" s="29">
        <v>200591845</v>
      </c>
      <c r="F186" s="41">
        <v>1</v>
      </c>
      <c r="G186" s="15" t="s">
        <v>463</v>
      </c>
      <c r="H186" s="44"/>
      <c r="I186" s="16"/>
      <c r="J186" s="23"/>
      <c r="K186" s="16"/>
      <c r="L186" s="21"/>
      <c r="M186" s="17"/>
      <c r="N186" s="17"/>
      <c r="O186" s="24"/>
      <c r="P186" s="24"/>
      <c r="R186" s="24">
        <v>0</v>
      </c>
      <c r="S186" s="27" t="s">
        <v>472</v>
      </c>
      <c r="T186" s="22">
        <v>200591845</v>
      </c>
      <c r="U186" s="17" t="s">
        <v>555</v>
      </c>
      <c r="V186" s="28">
        <v>45169</v>
      </c>
      <c r="W186" s="20">
        <v>0</v>
      </c>
      <c r="X186" s="18" t="s">
        <v>472</v>
      </c>
      <c r="Y186" s="28" t="s">
        <v>472</v>
      </c>
      <c r="Z186" s="21" t="s">
        <v>474</v>
      </c>
      <c r="AA186" s="21" t="s">
        <v>556</v>
      </c>
      <c r="AB186" s="21">
        <v>45160</v>
      </c>
      <c r="AC186" s="21">
        <v>45198</v>
      </c>
      <c r="AD186" s="21">
        <v>45198</v>
      </c>
      <c r="AE186" s="22">
        <v>200591845</v>
      </c>
      <c r="AF186" s="29">
        <v>200591845</v>
      </c>
      <c r="AG186" s="19">
        <v>14083881</v>
      </c>
      <c r="AH186" s="17" t="s">
        <v>463</v>
      </c>
    </row>
    <row r="187" spans="1:34" ht="105" x14ac:dyDescent="0.25">
      <c r="A187" s="8" t="s">
        <v>557</v>
      </c>
      <c r="B187" s="16" t="s">
        <v>558</v>
      </c>
      <c r="C187" s="16" t="s">
        <v>559</v>
      </c>
      <c r="D187" s="24">
        <v>54564770</v>
      </c>
      <c r="E187" s="29">
        <v>47912966</v>
      </c>
      <c r="F187" s="41">
        <v>1</v>
      </c>
      <c r="G187" s="15" t="s">
        <v>463</v>
      </c>
      <c r="H187" s="39"/>
      <c r="I187" s="16"/>
      <c r="J187" s="23"/>
      <c r="K187" s="16"/>
      <c r="L187" s="21"/>
      <c r="M187" s="17"/>
      <c r="N187" s="17"/>
      <c r="O187" s="24"/>
      <c r="P187" s="24"/>
      <c r="R187" s="24">
        <v>0</v>
      </c>
      <c r="S187" s="27" t="s">
        <v>472</v>
      </c>
      <c r="T187" s="22">
        <v>47912966</v>
      </c>
      <c r="U187" s="17" t="s">
        <v>480</v>
      </c>
      <c r="V187" s="28" t="s">
        <v>472</v>
      </c>
      <c r="W187" s="20">
        <v>0</v>
      </c>
      <c r="X187" s="18" t="s">
        <v>472</v>
      </c>
      <c r="Y187" s="28" t="s">
        <v>472</v>
      </c>
      <c r="Z187" s="21" t="s">
        <v>474</v>
      </c>
      <c r="AA187" s="21" t="s">
        <v>472</v>
      </c>
      <c r="AB187" s="21">
        <v>45168</v>
      </c>
      <c r="AC187" s="21">
        <v>45198</v>
      </c>
      <c r="AD187" s="21">
        <v>45198</v>
      </c>
      <c r="AE187" s="22">
        <v>47912966</v>
      </c>
      <c r="AF187" s="29">
        <v>47912966</v>
      </c>
      <c r="AG187" s="19">
        <v>6651804</v>
      </c>
      <c r="AH187" s="17" t="s">
        <v>463</v>
      </c>
    </row>
    <row r="188" spans="1:34" ht="60" x14ac:dyDescent="0.25">
      <c r="A188" s="8" t="s">
        <v>560</v>
      </c>
      <c r="B188" s="16" t="s">
        <v>561</v>
      </c>
      <c r="C188" s="16" t="s">
        <v>562</v>
      </c>
      <c r="D188" s="24">
        <v>808590018</v>
      </c>
      <c r="E188" s="22">
        <v>807917348</v>
      </c>
      <c r="F188" s="41">
        <v>1</v>
      </c>
      <c r="G188" s="15" t="s">
        <v>463</v>
      </c>
      <c r="H188" s="39"/>
      <c r="I188" s="16"/>
      <c r="J188" s="23"/>
      <c r="K188" s="16"/>
      <c r="L188" s="21"/>
      <c r="M188" s="17"/>
      <c r="N188" s="17"/>
      <c r="O188" s="24"/>
      <c r="P188" s="24"/>
      <c r="R188" s="24">
        <v>0</v>
      </c>
      <c r="S188" s="30" t="s">
        <v>472</v>
      </c>
      <c r="T188" s="22">
        <v>755417348</v>
      </c>
      <c r="U188" s="17" t="s">
        <v>563</v>
      </c>
      <c r="V188" s="21">
        <v>45202</v>
      </c>
      <c r="W188" s="20">
        <v>52500000</v>
      </c>
      <c r="X188" s="18" t="s">
        <v>564</v>
      </c>
      <c r="Y188" s="21">
        <v>45202</v>
      </c>
      <c r="Z188" s="21" t="s">
        <v>472</v>
      </c>
      <c r="AA188" s="21" t="s">
        <v>565</v>
      </c>
      <c r="AB188" s="21">
        <v>45211</v>
      </c>
      <c r="AC188" s="21">
        <v>45394</v>
      </c>
      <c r="AD188" s="21"/>
      <c r="AE188" s="22">
        <v>0</v>
      </c>
      <c r="AF188" s="29">
        <v>323166939</v>
      </c>
      <c r="AG188" s="19">
        <v>485423079</v>
      </c>
      <c r="AH188" s="17" t="s">
        <v>466</v>
      </c>
    </row>
    <row r="189" spans="1:34" ht="75" x14ac:dyDescent="0.25">
      <c r="A189" s="8" t="s">
        <v>566</v>
      </c>
      <c r="B189" s="16" t="s">
        <v>567</v>
      </c>
      <c r="C189" s="16" t="s">
        <v>568</v>
      </c>
      <c r="D189" s="24">
        <v>380309893</v>
      </c>
      <c r="E189" s="22">
        <v>365120600</v>
      </c>
      <c r="F189" s="41">
        <v>1</v>
      </c>
      <c r="G189" s="15" t="s">
        <v>463</v>
      </c>
      <c r="H189" s="39"/>
      <c r="I189" s="16"/>
      <c r="J189" s="23"/>
      <c r="K189" s="16"/>
      <c r="L189" s="21"/>
      <c r="M189" s="17"/>
      <c r="N189" s="17"/>
      <c r="O189" s="24"/>
      <c r="P189" s="24"/>
      <c r="R189" s="24">
        <v>0</v>
      </c>
      <c r="S189" s="30" t="s">
        <v>472</v>
      </c>
      <c r="T189" s="22">
        <v>0</v>
      </c>
      <c r="U189" s="17" t="s">
        <v>569</v>
      </c>
      <c r="V189" s="28">
        <v>45223</v>
      </c>
      <c r="W189" s="20">
        <v>0</v>
      </c>
      <c r="X189" s="18" t="s">
        <v>570</v>
      </c>
      <c r="Y189" s="28">
        <v>45223</v>
      </c>
      <c r="Z189" s="21" t="s">
        <v>472</v>
      </c>
      <c r="AA189" s="21" t="s">
        <v>571</v>
      </c>
      <c r="AB189" s="21">
        <v>45225</v>
      </c>
      <c r="AC189" s="21">
        <v>45591</v>
      </c>
      <c r="AD189" s="21"/>
      <c r="AE189" s="22">
        <v>0</v>
      </c>
      <c r="AF189" s="29">
        <v>186994712</v>
      </c>
      <c r="AG189" s="19">
        <v>193315181</v>
      </c>
      <c r="AH189" s="17" t="s">
        <v>466</v>
      </c>
    </row>
    <row r="190" spans="1:34" ht="45" x14ac:dyDescent="0.25">
      <c r="A190" s="8" t="s">
        <v>572</v>
      </c>
      <c r="B190" s="16" t="s">
        <v>573</v>
      </c>
      <c r="C190" s="16" t="s">
        <v>574</v>
      </c>
      <c r="D190" s="24">
        <v>146038368</v>
      </c>
      <c r="E190" s="29">
        <v>138623934</v>
      </c>
      <c r="F190" s="41">
        <v>1</v>
      </c>
      <c r="G190" s="15" t="s">
        <v>463</v>
      </c>
      <c r="H190" s="39"/>
      <c r="I190" s="16"/>
      <c r="J190" s="23"/>
      <c r="K190" s="16"/>
      <c r="L190" s="21"/>
      <c r="M190" s="17"/>
      <c r="N190" s="17"/>
      <c r="O190" s="24"/>
      <c r="P190" s="24"/>
      <c r="R190" s="24">
        <v>0</v>
      </c>
      <c r="S190" s="30" t="s">
        <v>472</v>
      </c>
      <c r="T190" s="22">
        <v>138623934</v>
      </c>
      <c r="U190" s="17" t="s">
        <v>555</v>
      </c>
      <c r="V190" s="21">
        <v>45226</v>
      </c>
      <c r="W190" s="20">
        <v>0</v>
      </c>
      <c r="X190" s="18" t="s">
        <v>472</v>
      </c>
      <c r="Y190" s="28" t="s">
        <v>472</v>
      </c>
      <c r="Z190" s="21" t="s">
        <v>474</v>
      </c>
      <c r="AA190" s="21" t="s">
        <v>575</v>
      </c>
      <c r="AB190" s="21">
        <v>45224</v>
      </c>
      <c r="AC190" s="21">
        <v>45243</v>
      </c>
      <c r="AD190" s="21">
        <v>45251</v>
      </c>
      <c r="AE190" s="22">
        <v>138623934</v>
      </c>
      <c r="AF190" s="29">
        <v>138623934</v>
      </c>
      <c r="AG190" s="19">
        <v>7414434</v>
      </c>
      <c r="AH190" s="17" t="s">
        <v>463</v>
      </c>
    </row>
    <row r="191" spans="1:34" ht="60" x14ac:dyDescent="0.25">
      <c r="A191" s="8" t="s">
        <v>576</v>
      </c>
      <c r="B191" s="16" t="s">
        <v>577</v>
      </c>
      <c r="C191" s="16" t="s">
        <v>578</v>
      </c>
      <c r="D191" s="24">
        <v>254207511</v>
      </c>
      <c r="E191" s="29">
        <v>245755940</v>
      </c>
      <c r="F191" s="41">
        <v>1</v>
      </c>
      <c r="G191" s="15" t="s">
        <v>463</v>
      </c>
      <c r="H191" s="39"/>
      <c r="I191" s="16"/>
      <c r="J191" s="23"/>
      <c r="K191" s="16"/>
      <c r="L191" s="21"/>
      <c r="M191" s="17"/>
      <c r="N191" s="17"/>
      <c r="O191" s="24"/>
      <c r="P191" s="24"/>
      <c r="R191" s="24">
        <v>0</v>
      </c>
      <c r="S191" s="30" t="s">
        <v>472</v>
      </c>
      <c r="T191" s="22">
        <v>245755940</v>
      </c>
      <c r="U191" s="17" t="s">
        <v>536</v>
      </c>
      <c r="V191" s="21">
        <v>45253</v>
      </c>
      <c r="W191" s="20">
        <v>0</v>
      </c>
      <c r="X191" s="18" t="s">
        <v>472</v>
      </c>
      <c r="Y191" s="28" t="s">
        <v>472</v>
      </c>
      <c r="Z191" s="21" t="s">
        <v>474</v>
      </c>
      <c r="AA191" s="21" t="s">
        <v>579</v>
      </c>
      <c r="AB191" s="21">
        <v>45251</v>
      </c>
      <c r="AC191" s="21">
        <v>45275</v>
      </c>
      <c r="AD191" s="21">
        <v>45276</v>
      </c>
      <c r="AE191" s="22">
        <v>245755940</v>
      </c>
      <c r="AF191" s="29">
        <v>245755940</v>
      </c>
      <c r="AG191" s="19">
        <v>8451571</v>
      </c>
      <c r="AH191" s="17" t="s">
        <v>463</v>
      </c>
    </row>
    <row r="192" spans="1:34" ht="90" x14ac:dyDescent="0.25">
      <c r="A192" s="8" t="s">
        <v>580</v>
      </c>
      <c r="B192" s="16" t="s">
        <v>581</v>
      </c>
      <c r="C192" s="16" t="s">
        <v>582</v>
      </c>
      <c r="D192" s="24">
        <v>103821941</v>
      </c>
      <c r="E192" s="19">
        <v>85279434</v>
      </c>
      <c r="F192" s="41">
        <v>1</v>
      </c>
      <c r="G192" s="15" t="s">
        <v>463</v>
      </c>
      <c r="H192" s="39"/>
      <c r="I192" s="16"/>
      <c r="J192" s="23"/>
      <c r="K192" s="16"/>
      <c r="L192" s="21"/>
      <c r="M192" s="17"/>
      <c r="N192" s="17"/>
      <c r="O192" s="24"/>
      <c r="P192" s="24"/>
      <c r="R192" s="24">
        <v>0</v>
      </c>
      <c r="S192" s="30" t="s">
        <v>472</v>
      </c>
      <c r="T192" s="19">
        <v>85279434</v>
      </c>
      <c r="U192" s="17" t="s">
        <v>583</v>
      </c>
      <c r="V192" s="28" t="s">
        <v>472</v>
      </c>
      <c r="W192" s="20">
        <v>0</v>
      </c>
      <c r="X192" s="18" t="s">
        <v>472</v>
      </c>
      <c r="Y192" s="28" t="s">
        <v>472</v>
      </c>
      <c r="Z192" s="21" t="s">
        <v>474</v>
      </c>
      <c r="AA192" s="21" t="s">
        <v>472</v>
      </c>
      <c r="AB192" s="21">
        <v>45316</v>
      </c>
      <c r="AC192" s="21">
        <v>45327</v>
      </c>
      <c r="AD192" s="21">
        <v>45328</v>
      </c>
      <c r="AE192" s="19">
        <v>85279434</v>
      </c>
      <c r="AF192" s="19">
        <v>85279434</v>
      </c>
      <c r="AG192" s="19">
        <v>18542507</v>
      </c>
      <c r="AH192" s="17" t="s">
        <v>463</v>
      </c>
    </row>
    <row r="193" spans="1:34" ht="60" x14ac:dyDescent="0.25">
      <c r="A193" s="8" t="s">
        <v>584</v>
      </c>
      <c r="B193" s="16" t="s">
        <v>585</v>
      </c>
      <c r="C193" s="16" t="s">
        <v>586</v>
      </c>
      <c r="D193" s="24">
        <v>137860217</v>
      </c>
      <c r="E193" s="29">
        <v>127651300</v>
      </c>
      <c r="F193" s="41">
        <v>1</v>
      </c>
      <c r="G193" s="15" t="s">
        <v>463</v>
      </c>
      <c r="H193" s="39"/>
      <c r="I193" s="16"/>
      <c r="J193" s="23"/>
      <c r="K193" s="16"/>
      <c r="L193" s="21"/>
      <c r="M193" s="17"/>
      <c r="N193" s="17"/>
      <c r="O193" s="24"/>
      <c r="P193" s="24"/>
      <c r="R193" s="24">
        <v>0</v>
      </c>
      <c r="S193" s="30" t="s">
        <v>472</v>
      </c>
      <c r="T193" s="22">
        <v>0</v>
      </c>
      <c r="U193" s="17" t="s">
        <v>555</v>
      </c>
      <c r="V193" s="21">
        <v>45322</v>
      </c>
      <c r="W193" s="20">
        <v>0</v>
      </c>
      <c r="X193" s="18" t="s">
        <v>472</v>
      </c>
      <c r="Y193" s="28" t="s">
        <v>472</v>
      </c>
      <c r="Z193" s="21" t="s">
        <v>474</v>
      </c>
      <c r="AA193" s="21" t="s">
        <v>587</v>
      </c>
      <c r="AB193" s="21">
        <v>45317</v>
      </c>
      <c r="AC193" s="21">
        <v>45336</v>
      </c>
      <c r="AD193" s="21">
        <v>45337</v>
      </c>
      <c r="AE193" s="29">
        <v>127651300</v>
      </c>
      <c r="AF193" s="29">
        <v>127651300</v>
      </c>
      <c r="AG193" s="19">
        <v>10208917</v>
      </c>
      <c r="AH193" s="17" t="s">
        <v>463</v>
      </c>
    </row>
    <row r="194" spans="1:34" ht="90" x14ac:dyDescent="0.25">
      <c r="A194" s="8" t="s">
        <v>588</v>
      </c>
      <c r="B194" s="16" t="s">
        <v>589</v>
      </c>
      <c r="C194" s="16" t="s">
        <v>590</v>
      </c>
      <c r="D194" s="31">
        <v>1464553223</v>
      </c>
      <c r="E194" s="22">
        <v>1420862040</v>
      </c>
      <c r="F194" s="41">
        <v>1</v>
      </c>
      <c r="G194" s="15" t="s">
        <v>463</v>
      </c>
      <c r="H194" s="39"/>
      <c r="I194" s="16"/>
      <c r="J194" s="23"/>
      <c r="K194" s="23"/>
      <c r="L194" s="21"/>
      <c r="M194" s="17"/>
      <c r="N194" s="17"/>
      <c r="O194" s="31"/>
      <c r="P194" s="31"/>
      <c r="R194" s="24">
        <v>0</v>
      </c>
      <c r="S194" s="30" t="s">
        <v>472</v>
      </c>
      <c r="T194" s="22">
        <v>1403530172</v>
      </c>
      <c r="U194" s="17" t="s">
        <v>591</v>
      </c>
      <c r="V194" s="21">
        <v>45352</v>
      </c>
      <c r="W194" s="20">
        <v>61000000</v>
      </c>
      <c r="X194" s="18" t="s">
        <v>592</v>
      </c>
      <c r="Y194" s="21">
        <v>45352</v>
      </c>
      <c r="Z194" s="21" t="s">
        <v>472</v>
      </c>
      <c r="AA194" s="21" t="s">
        <v>593</v>
      </c>
      <c r="AB194" s="21">
        <v>45355</v>
      </c>
      <c r="AC194" s="21">
        <v>45600</v>
      </c>
      <c r="AD194" s="21"/>
      <c r="AE194" s="22">
        <v>0</v>
      </c>
      <c r="AF194" s="22">
        <v>561412069</v>
      </c>
      <c r="AG194" s="19">
        <v>903141154</v>
      </c>
      <c r="AH194" s="17" t="s">
        <v>594</v>
      </c>
    </row>
    <row r="195" spans="1:34" ht="60" x14ac:dyDescent="0.25">
      <c r="A195" s="8" t="s">
        <v>595</v>
      </c>
      <c r="B195" s="84" t="s">
        <v>596</v>
      </c>
      <c r="C195" s="16" t="s">
        <v>597</v>
      </c>
      <c r="D195" s="24">
        <v>233058196</v>
      </c>
      <c r="E195" s="22">
        <v>223650690</v>
      </c>
      <c r="F195" s="41">
        <v>1</v>
      </c>
      <c r="G195" s="15" t="s">
        <v>463</v>
      </c>
      <c r="H195" s="39"/>
      <c r="I195" s="16"/>
      <c r="J195" s="23"/>
      <c r="K195" s="16"/>
      <c r="L195" s="21"/>
      <c r="M195" s="17"/>
      <c r="N195" s="17"/>
      <c r="O195" s="24"/>
      <c r="P195" s="24"/>
      <c r="R195" s="24">
        <v>0</v>
      </c>
      <c r="S195" s="30" t="s">
        <v>472</v>
      </c>
      <c r="T195" s="22">
        <v>0</v>
      </c>
      <c r="U195" s="17"/>
      <c r="V195" s="21"/>
      <c r="W195" s="20">
        <v>0</v>
      </c>
      <c r="X195" s="18" t="s">
        <v>472</v>
      </c>
      <c r="Y195" s="28" t="s">
        <v>472</v>
      </c>
      <c r="Z195" s="21" t="s">
        <v>474</v>
      </c>
      <c r="AA195" s="21"/>
      <c r="AB195" s="21"/>
      <c r="AC195" s="21"/>
      <c r="AD195" s="21"/>
      <c r="AE195" s="22">
        <v>0</v>
      </c>
      <c r="AF195" s="22">
        <v>0</v>
      </c>
      <c r="AG195" s="19">
        <v>233058196</v>
      </c>
      <c r="AH195" s="17"/>
    </row>
    <row r="196" spans="1:34" ht="60" x14ac:dyDescent="0.25">
      <c r="A196" s="8" t="s">
        <v>598</v>
      </c>
      <c r="B196" s="16" t="s">
        <v>599</v>
      </c>
      <c r="C196" s="16" t="s">
        <v>600</v>
      </c>
      <c r="D196" s="24">
        <v>1867947487</v>
      </c>
      <c r="E196" s="22">
        <v>1827345920</v>
      </c>
      <c r="F196" s="41">
        <v>1</v>
      </c>
      <c r="G196" s="15" t="s">
        <v>716</v>
      </c>
      <c r="H196" s="39"/>
      <c r="I196" s="16"/>
      <c r="J196" s="23"/>
      <c r="K196" s="16"/>
      <c r="L196" s="21"/>
      <c r="M196" s="17"/>
      <c r="N196" s="17"/>
      <c r="O196" s="24"/>
      <c r="P196" s="24"/>
      <c r="R196" s="24">
        <v>504858183</v>
      </c>
      <c r="S196" s="30" t="s">
        <v>545</v>
      </c>
      <c r="T196" s="22">
        <v>0</v>
      </c>
      <c r="U196" s="17"/>
      <c r="V196" s="21"/>
      <c r="W196" s="20">
        <v>0</v>
      </c>
      <c r="X196" s="18"/>
      <c r="Y196" s="28"/>
      <c r="Z196" s="21" t="s">
        <v>472</v>
      </c>
      <c r="AA196" s="21"/>
      <c r="AB196" s="21"/>
      <c r="AC196" s="21"/>
      <c r="AD196" s="21"/>
      <c r="AE196" s="22">
        <v>0</v>
      </c>
      <c r="AF196" s="22">
        <v>0</v>
      </c>
      <c r="AG196" s="19">
        <v>1867947487</v>
      </c>
      <c r="AH196" s="17"/>
    </row>
    <row r="197" spans="1:34" ht="76.5" customHeight="1" x14ac:dyDescent="0.25">
      <c r="A197" s="8" t="s">
        <v>601</v>
      </c>
      <c r="B197" s="16" t="s">
        <v>602</v>
      </c>
      <c r="C197" s="16" t="s">
        <v>603</v>
      </c>
      <c r="D197" s="24">
        <v>919517094</v>
      </c>
      <c r="E197" s="22">
        <v>888680498</v>
      </c>
      <c r="F197" s="41">
        <v>1</v>
      </c>
      <c r="G197" s="15" t="s">
        <v>463</v>
      </c>
      <c r="H197" s="39"/>
      <c r="I197" s="16"/>
      <c r="J197" s="23"/>
      <c r="K197" s="16"/>
      <c r="L197" s="21"/>
      <c r="M197" s="17"/>
      <c r="N197" s="17"/>
      <c r="O197" s="24"/>
      <c r="P197" s="24"/>
      <c r="R197" s="24">
        <v>157314000</v>
      </c>
      <c r="S197" s="30" t="s">
        <v>488</v>
      </c>
      <c r="T197" s="22">
        <v>0</v>
      </c>
      <c r="U197" s="17" t="s">
        <v>583</v>
      </c>
      <c r="V197" s="21" t="s">
        <v>472</v>
      </c>
      <c r="W197" s="20">
        <v>0</v>
      </c>
      <c r="X197" s="18" t="s">
        <v>472</v>
      </c>
      <c r="Y197" s="28" t="s">
        <v>472</v>
      </c>
      <c r="Z197" s="21" t="s">
        <v>474</v>
      </c>
      <c r="AA197" s="21" t="s">
        <v>472</v>
      </c>
      <c r="AB197" s="21">
        <v>45337</v>
      </c>
      <c r="AC197" s="21">
        <v>45356</v>
      </c>
      <c r="AD197" s="21">
        <v>45363</v>
      </c>
      <c r="AE197" s="22">
        <v>0</v>
      </c>
      <c r="AF197" s="22">
        <v>888680498</v>
      </c>
      <c r="AG197" s="19">
        <v>30836596</v>
      </c>
      <c r="AH197" s="17" t="s">
        <v>463</v>
      </c>
    </row>
    <row r="198" spans="1:34" ht="60" x14ac:dyDescent="0.25">
      <c r="A198" s="8" t="s">
        <v>604</v>
      </c>
      <c r="B198" s="16" t="s">
        <v>605</v>
      </c>
      <c r="C198" s="16" t="s">
        <v>606</v>
      </c>
      <c r="D198" s="24">
        <v>170992070</v>
      </c>
      <c r="E198" s="22">
        <v>164097228</v>
      </c>
      <c r="F198" s="41">
        <v>1</v>
      </c>
      <c r="G198" s="15" t="s">
        <v>463</v>
      </c>
      <c r="H198" s="39"/>
      <c r="I198" s="16"/>
      <c r="J198" s="23"/>
      <c r="K198" s="16"/>
      <c r="L198" s="21"/>
      <c r="M198" s="17"/>
      <c r="N198" s="17"/>
      <c r="O198" s="24"/>
      <c r="P198" s="24"/>
      <c r="R198" s="24">
        <v>0</v>
      </c>
      <c r="S198" s="30" t="s">
        <v>472</v>
      </c>
      <c r="T198" s="22">
        <v>0</v>
      </c>
      <c r="U198" s="17"/>
      <c r="V198" s="21"/>
      <c r="W198" s="20">
        <v>0</v>
      </c>
      <c r="X198" s="18" t="s">
        <v>472</v>
      </c>
      <c r="Y198" s="28" t="s">
        <v>472</v>
      </c>
      <c r="Z198" s="21" t="s">
        <v>474</v>
      </c>
      <c r="AA198" s="21"/>
      <c r="AB198" s="21"/>
      <c r="AC198" s="21"/>
      <c r="AD198" s="21"/>
      <c r="AE198" s="22">
        <v>0</v>
      </c>
      <c r="AF198" s="22">
        <v>0</v>
      </c>
      <c r="AG198" s="19">
        <v>170992070</v>
      </c>
      <c r="AH198" s="17"/>
    </row>
    <row r="199" spans="1:34" ht="90.75" thickBot="1" x14ac:dyDescent="0.3">
      <c r="A199" s="14" t="s">
        <v>607</v>
      </c>
      <c r="B199" s="49" t="s">
        <v>608</v>
      </c>
      <c r="C199" s="49" t="s">
        <v>609</v>
      </c>
      <c r="D199" s="24">
        <v>76107983</v>
      </c>
      <c r="E199" s="22">
        <v>74850000</v>
      </c>
      <c r="F199" s="41">
        <v>1</v>
      </c>
      <c r="G199" s="15" t="s">
        <v>463</v>
      </c>
      <c r="H199" s="39"/>
      <c r="I199" s="16"/>
      <c r="J199" s="23"/>
      <c r="K199" s="16"/>
      <c r="L199" s="21"/>
      <c r="M199" s="17"/>
      <c r="N199" s="17"/>
      <c r="O199" s="24"/>
      <c r="P199" s="24"/>
      <c r="R199" s="24">
        <v>0</v>
      </c>
      <c r="S199" s="30" t="s">
        <v>472</v>
      </c>
      <c r="T199" s="22">
        <v>74850000</v>
      </c>
      <c r="U199" s="17" t="s">
        <v>610</v>
      </c>
      <c r="V199" s="21">
        <v>45390</v>
      </c>
      <c r="W199" s="20">
        <v>0</v>
      </c>
      <c r="X199" s="18" t="s">
        <v>472</v>
      </c>
      <c r="Y199" s="28" t="s">
        <v>472</v>
      </c>
      <c r="Z199" s="21" t="s">
        <v>474</v>
      </c>
      <c r="AA199" s="21"/>
      <c r="AB199" s="21"/>
      <c r="AC199" s="21"/>
      <c r="AD199" s="21"/>
      <c r="AE199" s="22">
        <v>0</v>
      </c>
      <c r="AF199" s="22">
        <v>0</v>
      </c>
      <c r="AG199" s="19">
        <v>76107983</v>
      </c>
      <c r="AH199" s="17"/>
    </row>
    <row r="200" spans="1:34" ht="45" x14ac:dyDescent="0.25">
      <c r="A200" s="8" t="s">
        <v>611</v>
      </c>
      <c r="B200" s="16" t="s">
        <v>612</v>
      </c>
      <c r="C200" s="16" t="s">
        <v>613</v>
      </c>
      <c r="D200" s="24">
        <v>179512041</v>
      </c>
      <c r="E200" s="22">
        <v>161654880</v>
      </c>
      <c r="F200" s="41">
        <v>1</v>
      </c>
      <c r="G200" s="15" t="s">
        <v>463</v>
      </c>
    </row>
    <row r="201" spans="1:34" ht="75" x14ac:dyDescent="0.25">
      <c r="A201" s="8" t="s">
        <v>614</v>
      </c>
      <c r="B201" s="16" t="s">
        <v>615</v>
      </c>
      <c r="C201" s="16" t="s">
        <v>616</v>
      </c>
      <c r="D201" s="24">
        <v>601528688</v>
      </c>
      <c r="E201" s="22">
        <v>601528688</v>
      </c>
      <c r="F201" s="41">
        <v>1</v>
      </c>
      <c r="G201" s="15" t="s">
        <v>463</v>
      </c>
    </row>
    <row r="202" spans="1:34" ht="105" x14ac:dyDescent="0.25">
      <c r="A202" s="8" t="s">
        <v>617</v>
      </c>
      <c r="B202" s="16" t="s">
        <v>618</v>
      </c>
      <c r="C202" s="16" t="s">
        <v>619</v>
      </c>
      <c r="D202" s="24">
        <v>56413914</v>
      </c>
      <c r="E202" s="22">
        <v>52348709</v>
      </c>
      <c r="F202" s="41">
        <v>1</v>
      </c>
      <c r="G202" s="15" t="s">
        <v>463</v>
      </c>
    </row>
    <row r="203" spans="1:34" ht="60" x14ac:dyDescent="0.25">
      <c r="A203" s="8" t="s">
        <v>620</v>
      </c>
      <c r="B203" s="16" t="s">
        <v>621</v>
      </c>
      <c r="C203" s="16" t="s">
        <v>622</v>
      </c>
      <c r="D203" s="24">
        <v>224751437</v>
      </c>
      <c r="E203" s="22">
        <v>217148518.31999999</v>
      </c>
      <c r="F203" s="41">
        <v>1</v>
      </c>
      <c r="G203" s="15" t="s">
        <v>463</v>
      </c>
    </row>
    <row r="204" spans="1:34" ht="75" x14ac:dyDescent="0.25">
      <c r="A204" s="8" t="s">
        <v>623</v>
      </c>
      <c r="B204" s="16" t="s">
        <v>624</v>
      </c>
      <c r="C204" s="16" t="s">
        <v>625</v>
      </c>
      <c r="D204" s="24">
        <v>1135755848</v>
      </c>
      <c r="E204" s="22">
        <v>1118793401.29</v>
      </c>
      <c r="F204" s="41">
        <v>1</v>
      </c>
      <c r="G204" s="15" t="s">
        <v>463</v>
      </c>
    </row>
    <row r="205" spans="1:34" ht="75" x14ac:dyDescent="0.25">
      <c r="A205" s="8" t="s">
        <v>626</v>
      </c>
      <c r="B205" s="16" t="s">
        <v>627</v>
      </c>
      <c r="C205" s="16" t="s">
        <v>628</v>
      </c>
      <c r="D205" s="24">
        <v>239872794</v>
      </c>
      <c r="E205" s="22">
        <v>239809789</v>
      </c>
      <c r="F205" s="41">
        <v>1</v>
      </c>
      <c r="G205" s="15" t="s">
        <v>463</v>
      </c>
    </row>
    <row r="206" spans="1:34" ht="60" x14ac:dyDescent="0.25">
      <c r="A206" s="8" t="s">
        <v>629</v>
      </c>
      <c r="B206" s="16" t="s">
        <v>630</v>
      </c>
      <c r="C206" s="16" t="s">
        <v>631</v>
      </c>
      <c r="D206" s="24">
        <v>212586877</v>
      </c>
      <c r="E206" s="22">
        <v>108080000</v>
      </c>
      <c r="F206" s="41">
        <v>0.9</v>
      </c>
      <c r="G206" s="15" t="s">
        <v>717</v>
      </c>
    </row>
    <row r="207" spans="1:34" ht="60" x14ac:dyDescent="0.25">
      <c r="A207" s="8" t="s">
        <v>632</v>
      </c>
      <c r="B207" s="16" t="s">
        <v>633</v>
      </c>
      <c r="C207" s="16" t="s">
        <v>634</v>
      </c>
      <c r="D207" s="24">
        <v>58838956</v>
      </c>
      <c r="E207" s="22">
        <v>51317813</v>
      </c>
      <c r="F207" s="41">
        <v>1</v>
      </c>
      <c r="G207" s="15" t="s">
        <v>463</v>
      </c>
    </row>
    <row r="208" spans="1:34" ht="60" x14ac:dyDescent="0.25">
      <c r="A208" s="8" t="s">
        <v>635</v>
      </c>
      <c r="B208" s="16" t="s">
        <v>636</v>
      </c>
      <c r="C208" s="16" t="s">
        <v>637</v>
      </c>
      <c r="D208" s="24">
        <v>1238455019</v>
      </c>
      <c r="E208" s="22">
        <v>494759520.80000001</v>
      </c>
      <c r="F208" s="41">
        <v>0.1</v>
      </c>
      <c r="G208" s="15" t="s">
        <v>661</v>
      </c>
    </row>
    <row r="209" spans="1:7" ht="75" x14ac:dyDescent="0.25">
      <c r="A209" s="8" t="s">
        <v>638</v>
      </c>
      <c r="B209" s="16" t="s">
        <v>639</v>
      </c>
      <c r="C209" s="16" t="s">
        <v>640</v>
      </c>
      <c r="D209" s="24">
        <v>269481361</v>
      </c>
      <c r="E209" s="22">
        <v>262180919</v>
      </c>
      <c r="F209" s="41">
        <v>1</v>
      </c>
      <c r="G209" s="15" t="s">
        <v>463</v>
      </c>
    </row>
    <row r="210" spans="1:7" ht="105" x14ac:dyDescent="0.25">
      <c r="A210" s="8" t="s">
        <v>641</v>
      </c>
      <c r="B210" s="16" t="s">
        <v>642</v>
      </c>
      <c r="C210" s="16" t="s">
        <v>643</v>
      </c>
      <c r="D210" s="24">
        <v>0</v>
      </c>
      <c r="E210" s="22">
        <v>0</v>
      </c>
      <c r="F210" s="41">
        <v>0</v>
      </c>
      <c r="G210" s="85" t="s">
        <v>718</v>
      </c>
    </row>
    <row r="211" spans="1:7" ht="135" x14ac:dyDescent="0.25">
      <c r="A211" s="8" t="s">
        <v>644</v>
      </c>
      <c r="B211" s="16" t="s">
        <v>645</v>
      </c>
      <c r="C211" s="16" t="s">
        <v>646</v>
      </c>
      <c r="D211" s="24">
        <v>554471325</v>
      </c>
      <c r="E211" s="22">
        <v>475649120</v>
      </c>
      <c r="F211" s="41">
        <v>1</v>
      </c>
      <c r="G211" s="15" t="s">
        <v>660</v>
      </c>
    </row>
    <row r="212" spans="1:7" ht="45" x14ac:dyDescent="0.25">
      <c r="A212" s="8" t="s">
        <v>647</v>
      </c>
      <c r="B212" s="16" t="s">
        <v>648</v>
      </c>
      <c r="C212" s="16" t="s">
        <v>649</v>
      </c>
      <c r="D212" s="24">
        <v>213975800</v>
      </c>
      <c r="E212" s="22">
        <v>213975800</v>
      </c>
      <c r="F212" s="41">
        <v>1</v>
      </c>
      <c r="G212" s="15" t="s">
        <v>463</v>
      </c>
    </row>
    <row r="213" spans="1:7" ht="90" x14ac:dyDescent="0.25">
      <c r="A213" s="8" t="s">
        <v>650</v>
      </c>
      <c r="B213" s="16" t="s">
        <v>651</v>
      </c>
      <c r="C213" s="16" t="s">
        <v>652</v>
      </c>
      <c r="D213" s="24">
        <v>173124669</v>
      </c>
      <c r="E213" s="22">
        <v>163709148</v>
      </c>
      <c r="F213" s="41">
        <v>1</v>
      </c>
      <c r="G213" s="15" t="s">
        <v>463</v>
      </c>
    </row>
    <row r="214" spans="1:7" ht="105" x14ac:dyDescent="0.25">
      <c r="A214" s="8" t="s">
        <v>653</v>
      </c>
      <c r="B214" s="16" t="s">
        <v>654</v>
      </c>
      <c r="C214" s="16" t="s">
        <v>655</v>
      </c>
      <c r="D214" s="24">
        <v>547152585</v>
      </c>
      <c r="E214" s="22">
        <v>378496203</v>
      </c>
      <c r="F214" s="41">
        <v>1</v>
      </c>
      <c r="G214" s="15" t="s">
        <v>716</v>
      </c>
    </row>
    <row r="215" spans="1:7" ht="90" x14ac:dyDescent="0.25">
      <c r="A215" s="8" t="s">
        <v>656</v>
      </c>
      <c r="B215" s="16" t="s">
        <v>657</v>
      </c>
      <c r="C215" s="16" t="s">
        <v>658</v>
      </c>
      <c r="D215" s="24">
        <v>67849030</v>
      </c>
      <c r="E215" s="22">
        <v>66487553</v>
      </c>
      <c r="F215" s="41">
        <v>1</v>
      </c>
      <c r="G215" s="15" t="s">
        <v>463</v>
      </c>
    </row>
    <row r="216" spans="1:7" ht="105" x14ac:dyDescent="0.25">
      <c r="A216" s="8" t="s">
        <v>662</v>
      </c>
      <c r="B216" s="16" t="s">
        <v>663</v>
      </c>
      <c r="C216" s="57" t="s">
        <v>664</v>
      </c>
      <c r="D216" s="24">
        <v>133770407</v>
      </c>
      <c r="E216" s="22">
        <v>125598641</v>
      </c>
      <c r="F216" s="41">
        <v>1</v>
      </c>
      <c r="G216" s="15" t="s">
        <v>463</v>
      </c>
    </row>
    <row r="217" spans="1:7" ht="90" x14ac:dyDescent="0.25">
      <c r="A217" s="8" t="s">
        <v>665</v>
      </c>
      <c r="B217" s="16" t="s">
        <v>666</v>
      </c>
      <c r="C217" s="57" t="s">
        <v>667</v>
      </c>
      <c r="D217" s="24">
        <v>1152815640</v>
      </c>
      <c r="E217" s="22">
        <v>568158236</v>
      </c>
      <c r="F217" s="41">
        <v>0.3</v>
      </c>
      <c r="G217" s="15" t="s">
        <v>466</v>
      </c>
    </row>
    <row r="218" spans="1:7" ht="90" x14ac:dyDescent="0.25">
      <c r="A218" s="8" t="s">
        <v>668</v>
      </c>
      <c r="B218" s="16" t="s">
        <v>669</v>
      </c>
      <c r="C218" s="57" t="s">
        <v>670</v>
      </c>
      <c r="D218" s="24">
        <v>1172250269</v>
      </c>
      <c r="E218" s="22">
        <v>1094393261</v>
      </c>
      <c r="F218" s="41">
        <v>1</v>
      </c>
      <c r="G218" s="15" t="s">
        <v>463</v>
      </c>
    </row>
    <row r="219" spans="1:7" ht="30" x14ac:dyDescent="0.25">
      <c r="A219" s="8" t="s">
        <v>671</v>
      </c>
      <c r="B219" s="16" t="s">
        <v>672</v>
      </c>
      <c r="C219" s="57" t="s">
        <v>673</v>
      </c>
      <c r="D219" s="24">
        <v>387016474</v>
      </c>
      <c r="E219" s="22">
        <v>188749877</v>
      </c>
      <c r="F219" s="41">
        <v>1</v>
      </c>
      <c r="G219" s="86" t="s">
        <v>716</v>
      </c>
    </row>
    <row r="220" spans="1:7" ht="60" x14ac:dyDescent="0.25">
      <c r="A220" s="87" t="s">
        <v>674</v>
      </c>
      <c r="B220" s="58" t="s">
        <v>675</v>
      </c>
      <c r="C220" s="59" t="s">
        <v>676</v>
      </c>
      <c r="D220" s="53">
        <v>80065598</v>
      </c>
      <c r="E220" s="66">
        <v>78742200</v>
      </c>
      <c r="F220" s="74">
        <v>1</v>
      </c>
      <c r="G220" s="88" t="s">
        <v>463</v>
      </c>
    </row>
    <row r="221" spans="1:7" ht="120" x14ac:dyDescent="0.25">
      <c r="A221" s="87" t="s">
        <v>677</v>
      </c>
      <c r="B221" s="16" t="s">
        <v>678</v>
      </c>
      <c r="C221" s="60" t="s">
        <v>679</v>
      </c>
      <c r="D221" s="65">
        <v>281458286</v>
      </c>
      <c r="E221" s="67">
        <v>266168060</v>
      </c>
      <c r="F221" s="74">
        <v>1</v>
      </c>
      <c r="G221" s="88" t="s">
        <v>463</v>
      </c>
    </row>
    <row r="222" spans="1:7" ht="75.75" thickBot="1" x14ac:dyDescent="0.3">
      <c r="A222" s="87" t="s">
        <v>680</v>
      </c>
      <c r="B222" s="16" t="s">
        <v>681</v>
      </c>
      <c r="C222" s="60" t="s">
        <v>682</v>
      </c>
      <c r="D222" s="20">
        <v>706779689</v>
      </c>
      <c r="E222" s="51">
        <v>636855433</v>
      </c>
      <c r="F222" s="41">
        <v>1</v>
      </c>
      <c r="G222" s="89" t="s">
        <v>463</v>
      </c>
    </row>
    <row r="223" spans="1:7" ht="105" x14ac:dyDescent="0.25">
      <c r="A223" s="61" t="s">
        <v>683</v>
      </c>
      <c r="B223" s="16" t="s">
        <v>684</v>
      </c>
      <c r="C223" s="62" t="s">
        <v>685</v>
      </c>
      <c r="D223" s="53">
        <v>232032098</v>
      </c>
      <c r="E223" s="51">
        <v>221151613</v>
      </c>
      <c r="F223" s="41">
        <v>1</v>
      </c>
      <c r="G223" s="89" t="s">
        <v>463</v>
      </c>
    </row>
    <row r="224" spans="1:7" ht="90" x14ac:dyDescent="0.25">
      <c r="A224" s="63" t="s">
        <v>686</v>
      </c>
      <c r="B224" s="27" t="s">
        <v>687</v>
      </c>
      <c r="C224" s="90" t="s">
        <v>688</v>
      </c>
      <c r="D224" s="65">
        <v>47069645</v>
      </c>
      <c r="E224" s="67">
        <v>42329057</v>
      </c>
      <c r="F224" s="74">
        <v>1</v>
      </c>
      <c r="G224" s="89" t="s">
        <v>463</v>
      </c>
    </row>
    <row r="225" spans="1:7" ht="120" x14ac:dyDescent="0.25">
      <c r="A225" s="8" t="s">
        <v>689</v>
      </c>
      <c r="B225" s="16" t="s">
        <v>690</v>
      </c>
      <c r="C225" s="57" t="s">
        <v>691</v>
      </c>
      <c r="D225" s="20">
        <v>267927279</v>
      </c>
      <c r="E225" s="51">
        <v>261264875</v>
      </c>
      <c r="F225" s="41">
        <v>1</v>
      </c>
      <c r="G225" s="89" t="s">
        <v>463</v>
      </c>
    </row>
    <row r="226" spans="1:7" ht="120" x14ac:dyDescent="0.25">
      <c r="A226" s="63" t="s">
        <v>692</v>
      </c>
      <c r="B226" s="58" t="s">
        <v>693</v>
      </c>
      <c r="C226" s="64" t="s">
        <v>694</v>
      </c>
      <c r="D226" s="65">
        <v>1314429989</v>
      </c>
      <c r="E226" s="67">
        <v>1229812693</v>
      </c>
      <c r="F226" s="74">
        <v>1</v>
      </c>
      <c r="G226" s="88" t="s">
        <v>463</v>
      </c>
    </row>
    <row r="227" spans="1:7" ht="120" x14ac:dyDescent="0.25">
      <c r="A227" s="8" t="s">
        <v>695</v>
      </c>
      <c r="B227" s="16" t="s">
        <v>696</v>
      </c>
      <c r="C227" s="57" t="s">
        <v>697</v>
      </c>
      <c r="D227" s="20">
        <v>160098730</v>
      </c>
      <c r="E227" s="51">
        <v>153919847</v>
      </c>
      <c r="F227" s="41">
        <v>1</v>
      </c>
      <c r="G227" s="89" t="s">
        <v>463</v>
      </c>
    </row>
    <row r="228" spans="1:7" ht="120" x14ac:dyDescent="0.25">
      <c r="A228" s="8" t="s">
        <v>698</v>
      </c>
      <c r="B228" s="16" t="s">
        <v>699</v>
      </c>
      <c r="C228" s="57" t="s">
        <v>700</v>
      </c>
      <c r="D228" s="20">
        <v>185125867</v>
      </c>
      <c r="E228" s="51">
        <v>169574081.38</v>
      </c>
      <c r="F228" s="41">
        <v>1</v>
      </c>
      <c r="G228" s="89" t="s">
        <v>463</v>
      </c>
    </row>
    <row r="229" spans="1:7" ht="90" x14ac:dyDescent="0.25">
      <c r="A229" s="8" t="s">
        <v>701</v>
      </c>
      <c r="B229" s="16" t="s">
        <v>702</v>
      </c>
      <c r="C229" s="57" t="s">
        <v>703</v>
      </c>
      <c r="D229" s="20">
        <v>174452586</v>
      </c>
      <c r="E229" s="51">
        <v>165523775</v>
      </c>
      <c r="F229" s="41">
        <v>1</v>
      </c>
      <c r="G229" s="91" t="s">
        <v>463</v>
      </c>
    </row>
    <row r="230" spans="1:7" ht="180" x14ac:dyDescent="0.25">
      <c r="A230" s="8" t="s">
        <v>704</v>
      </c>
      <c r="B230" s="16" t="s">
        <v>705</v>
      </c>
      <c r="C230" s="57" t="s">
        <v>706</v>
      </c>
      <c r="D230" s="20">
        <v>466525995</v>
      </c>
      <c r="E230" s="51">
        <v>230905692</v>
      </c>
      <c r="F230" s="41">
        <v>0.45</v>
      </c>
      <c r="G230" s="89" t="s">
        <v>466</v>
      </c>
    </row>
    <row r="231" spans="1:7" ht="120" x14ac:dyDescent="0.25">
      <c r="A231" s="8" t="s">
        <v>707</v>
      </c>
      <c r="B231" s="16" t="s">
        <v>708</v>
      </c>
      <c r="C231" s="57" t="s">
        <v>709</v>
      </c>
      <c r="D231" s="20">
        <v>168945506</v>
      </c>
      <c r="E231" s="51">
        <v>121410000</v>
      </c>
      <c r="F231" s="41">
        <v>0.5</v>
      </c>
      <c r="G231" s="89" t="s">
        <v>466</v>
      </c>
    </row>
    <row r="232" spans="1:7" ht="135" x14ac:dyDescent="0.25">
      <c r="A232" s="8" t="s">
        <v>710</v>
      </c>
      <c r="B232" s="16" t="s">
        <v>711</v>
      </c>
      <c r="C232" s="57" t="s">
        <v>712</v>
      </c>
      <c r="D232" s="20">
        <v>1487772331</v>
      </c>
      <c r="E232" s="51">
        <v>702753790</v>
      </c>
      <c r="F232" s="41" t="s">
        <v>594</v>
      </c>
      <c r="G232" s="89" t="s">
        <v>466</v>
      </c>
    </row>
    <row r="233" spans="1:7" ht="120.75" thickBot="1" x14ac:dyDescent="0.3">
      <c r="A233" s="87" t="s">
        <v>713</v>
      </c>
      <c r="B233" s="58" t="s">
        <v>714</v>
      </c>
      <c r="C233" s="64" t="s">
        <v>715</v>
      </c>
      <c r="D233" s="65">
        <v>285278965</v>
      </c>
      <c r="E233" s="67">
        <v>278251760</v>
      </c>
      <c r="F233" s="74">
        <v>1</v>
      </c>
      <c r="G233" s="88" t="s">
        <v>463</v>
      </c>
    </row>
    <row r="234" spans="1:7" s="77" customFormat="1" ht="16.5" thickBot="1" x14ac:dyDescent="0.3">
      <c r="A234" s="92" t="s">
        <v>659</v>
      </c>
      <c r="B234" s="93"/>
      <c r="C234" s="93"/>
      <c r="D234" s="75">
        <f>SUM(D4:D233)</f>
        <v>87807799048.220001</v>
      </c>
      <c r="E234" s="76">
        <f>SUM(E4:E233)</f>
        <v>77152579696.069992</v>
      </c>
      <c r="F234" s="94"/>
      <c r="G234" s="95"/>
    </row>
  </sheetData>
  <mergeCells count="10">
    <mergeCell ref="A1:G1"/>
    <mergeCell ref="B2:B3"/>
    <mergeCell ref="C2:C3"/>
    <mergeCell ref="A2:A3"/>
    <mergeCell ref="E2:E3"/>
    <mergeCell ref="A234:C234"/>
    <mergeCell ref="F234:G234"/>
    <mergeCell ref="D2:D3"/>
    <mergeCell ref="G2:G3"/>
    <mergeCell ref="F2:F3"/>
  </mergeCells>
  <pageMargins left="1.2649999999999999" right="0.7" top="0.75" bottom="0.75" header="0.3" footer="0.3"/>
  <pageSetup paperSize="9" scale="50"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Oscar Baquero</cp:lastModifiedBy>
  <cp:lastPrinted>2025-02-20T18:32:42Z</cp:lastPrinted>
  <dcterms:created xsi:type="dcterms:W3CDTF">2022-02-17T17:25:11Z</dcterms:created>
  <dcterms:modified xsi:type="dcterms:W3CDTF">2026-04-16T19:59:24Z</dcterms:modified>
</cp:coreProperties>
</file>